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Q:\eLibrary-CRM-Metadaten_intern\2 Nomos eLibrary\+Pakete 2026\"/>
    </mc:Choice>
  </mc:AlternateContent>
  <xr:revisionPtr revIDLastSave="0" documentId="13_ncr:1_{B0EF5428-E5D0-4D54-9B44-9B30C78A0706}" xr6:coauthVersionLast="47" xr6:coauthVersionMax="47" xr10:uidLastSave="{00000000-0000-0000-0000-000000000000}"/>
  <bookViews>
    <workbookView xWindow="-120" yWindow="-120" windowWidth="29040" windowHeight="15840" tabRatio="810" xr2:uid="{00000000-000D-0000-FFFF-FFFF00000000}"/>
  </bookViews>
  <sheets>
    <sheet name="Themenpakete 2026" sheetId="14" r:id="rId1"/>
    <sheet name="ZS-Pakete 2026" sheetId="8" r:id="rId2"/>
    <sheet name="Lehrbuchpakete 2026 I" sheetId="12" r:id="rId3"/>
    <sheet name="Lehrbuch Titel + P&amp;C" sheetId="11" r:id="rId4"/>
    <sheet name="Subcribe to Open" sheetId="10" r:id="rId5"/>
    <sheet name="Inlibra-Verlage" sheetId="9" r:id="rId6"/>
    <sheet name="Verlage Themenpakete" sheetId="15" r:id="rId7"/>
    <sheet name="Konditionen" sheetId="4" r:id="rId8"/>
  </sheets>
  <definedNames>
    <definedName name="_xlnm._FilterDatabase" localSheetId="5" hidden="1">'Inlibra-Verlage'!$A$3:$H$80</definedName>
    <definedName name="_xlnm._FilterDatabase" localSheetId="3" hidden="1">'Lehrbuch Titel + P&amp;C'!$A$4:$P$664</definedName>
    <definedName name="_xlnm._FilterDatabase" localSheetId="2" hidden="1">'Lehrbuchpakete 2026 I'!$B$3:$G$27</definedName>
    <definedName name="_xlnm._FilterDatabase" localSheetId="4" hidden="1">'Subcribe to Open'!$B$11:$K$37</definedName>
    <definedName name="_xlnm._FilterDatabase" localSheetId="0" hidden="1">'Themenpakete 2026'!$B$3:$P$3</definedName>
    <definedName name="_xlnm._FilterDatabase" localSheetId="6" hidden="1">'Verlage Themenpakete'!$B$3:$BL$3</definedName>
    <definedName name="_xlnm._FilterDatabase" localSheetId="1" hidden="1">'ZS-Pakete 2026'!$B$3:$K$128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4" l="1"/>
  <c r="C4" i="14"/>
  <c r="G4" i="14"/>
  <c r="E81" i="9"/>
  <c r="H21" i="8"/>
  <c r="E5" i="8"/>
  <c r="E21" i="8"/>
  <c r="E31" i="8"/>
  <c r="E39" i="8"/>
  <c r="E52" i="8"/>
  <c r="E59" i="8"/>
  <c r="E90" i="8"/>
  <c r="E65" i="8"/>
  <c r="E69" i="8"/>
  <c r="E78" i="8"/>
  <c r="E83" i="8"/>
  <c r="E86" i="8"/>
  <c r="E20" i="8"/>
  <c r="E98" i="8"/>
  <c r="E102" i="8"/>
  <c r="E113" i="8"/>
  <c r="E120" i="8"/>
  <c r="E125" i="8"/>
  <c r="E97" i="8"/>
  <c r="E4" i="8"/>
  <c r="C7" i="15"/>
  <c r="C8" i="15"/>
  <c r="C9" i="15"/>
  <c r="C10" i="15"/>
  <c r="C11" i="15"/>
  <c r="C12" i="15"/>
  <c r="C13" i="15"/>
  <c r="C14" i="15"/>
  <c r="C15" i="15"/>
  <c r="C16" i="15"/>
  <c r="C17" i="15"/>
  <c r="C18" i="15"/>
  <c r="C19" i="15"/>
  <c r="C20" i="15"/>
  <c r="C21" i="15"/>
  <c r="C22" i="15"/>
  <c r="C23" i="15"/>
  <c r="C6" i="15"/>
  <c r="C37" i="15"/>
  <c r="C34" i="15"/>
  <c r="C5" i="15"/>
  <c r="C39" i="15"/>
  <c r="C40" i="15"/>
  <c r="C41" i="15"/>
  <c r="C42" i="15"/>
  <c r="C43" i="15"/>
  <c r="C38" i="15"/>
  <c r="C36" i="15"/>
  <c r="C35" i="15"/>
  <c r="C26" i="15"/>
  <c r="C27" i="15"/>
  <c r="C28" i="15"/>
  <c r="C29" i="15"/>
  <c r="C30" i="15"/>
  <c r="C24" i="15"/>
  <c r="C31" i="15"/>
  <c r="C32" i="15"/>
  <c r="C33" i="15"/>
  <c r="C25" i="15"/>
  <c r="L37" i="15"/>
  <c r="Y37" i="15"/>
  <c r="BE37" i="15"/>
  <c r="BF37" i="15"/>
  <c r="AZ37" i="15"/>
  <c r="AC37" i="15"/>
  <c r="R37" i="15"/>
  <c r="AG37" i="15"/>
  <c r="J37" i="15"/>
  <c r="BA37" i="15"/>
  <c r="AT37" i="15"/>
  <c r="AE37" i="15"/>
  <c r="BJ37" i="15"/>
  <c r="H37" i="15"/>
  <c r="AX37" i="15"/>
  <c r="O37" i="15"/>
  <c r="I37" i="15"/>
  <c r="AL37" i="15"/>
  <c r="X37" i="15"/>
  <c r="AS37" i="15"/>
  <c r="BL37" i="15"/>
  <c r="K37" i="15"/>
  <c r="BI37" i="15"/>
  <c r="BD37" i="15"/>
  <c r="AR37" i="15"/>
  <c r="T37" i="15"/>
  <c r="AY37" i="15"/>
  <c r="AD37" i="15"/>
  <c r="S37" i="15"/>
  <c r="AF37" i="15"/>
  <c r="W37" i="15"/>
  <c r="AN37" i="15"/>
  <c r="AO37" i="15"/>
  <c r="P37" i="15"/>
  <c r="N37" i="15"/>
  <c r="BH37" i="15"/>
  <c r="BC37" i="15"/>
  <c r="AH37" i="15"/>
  <c r="AM37" i="15"/>
  <c r="D37" i="15"/>
  <c r="AQ37" i="15"/>
  <c r="AU37" i="15"/>
  <c r="AB37" i="15"/>
  <c r="AI37" i="15"/>
  <c r="AK37" i="15"/>
  <c r="Q37" i="15"/>
  <c r="AJ37" i="15"/>
  <c r="AW37" i="15"/>
  <c r="E37" i="15"/>
  <c r="BK37" i="15"/>
  <c r="Z37" i="15"/>
  <c r="BG37" i="15"/>
  <c r="AV37" i="15"/>
  <c r="G37" i="15"/>
  <c r="U37" i="15"/>
  <c r="AP37" i="15"/>
  <c r="BB37" i="15"/>
  <c r="M37" i="15"/>
  <c r="F37" i="15"/>
  <c r="AA37" i="15"/>
  <c r="V37" i="15"/>
  <c r="L34" i="15"/>
  <c r="Y34" i="15"/>
  <c r="BE34" i="15"/>
  <c r="BF34" i="15"/>
  <c r="AZ34" i="15"/>
  <c r="AC34" i="15"/>
  <c r="R34" i="15"/>
  <c r="AG34" i="15"/>
  <c r="J34" i="15"/>
  <c r="BA34" i="15"/>
  <c r="AT34" i="15"/>
  <c r="AE34" i="15"/>
  <c r="BJ34" i="15"/>
  <c r="H34" i="15"/>
  <c r="AX34" i="15"/>
  <c r="O34" i="15"/>
  <c r="I34" i="15"/>
  <c r="AL34" i="15"/>
  <c r="X34" i="15"/>
  <c r="AS34" i="15"/>
  <c r="BL34" i="15"/>
  <c r="K34" i="15"/>
  <c r="BI34" i="15"/>
  <c r="BD34" i="15"/>
  <c r="AR34" i="15"/>
  <c r="T34" i="15"/>
  <c r="AY34" i="15"/>
  <c r="AD34" i="15"/>
  <c r="S34" i="15"/>
  <c r="AF34" i="15"/>
  <c r="W34" i="15"/>
  <c r="AN34" i="15"/>
  <c r="AO34" i="15"/>
  <c r="P34" i="15"/>
  <c r="N34" i="15"/>
  <c r="BH34" i="15"/>
  <c r="BC34" i="15"/>
  <c r="AH34" i="15"/>
  <c r="AM34" i="15"/>
  <c r="D34" i="15"/>
  <c r="AQ34" i="15"/>
  <c r="AU34" i="15"/>
  <c r="AB34" i="15"/>
  <c r="AI34" i="15"/>
  <c r="AK34" i="15"/>
  <c r="Q34" i="15"/>
  <c r="AJ34" i="15"/>
  <c r="AW34" i="15"/>
  <c r="E34" i="15"/>
  <c r="BK34" i="15"/>
  <c r="Z34" i="15"/>
  <c r="BG34" i="15"/>
  <c r="AV34" i="15"/>
  <c r="G34" i="15"/>
  <c r="U34" i="15"/>
  <c r="AP34" i="15"/>
  <c r="BB34" i="15"/>
  <c r="M34" i="15"/>
  <c r="F34" i="15"/>
  <c r="AA34" i="15"/>
  <c r="V34" i="15"/>
  <c r="L24" i="15"/>
  <c r="Y24" i="15"/>
  <c r="BE24" i="15"/>
  <c r="BF24" i="15"/>
  <c r="AZ24" i="15"/>
  <c r="AC24" i="15"/>
  <c r="R24" i="15"/>
  <c r="AG24" i="15"/>
  <c r="J24" i="15"/>
  <c r="BA24" i="15"/>
  <c r="AT24" i="15"/>
  <c r="AE24" i="15"/>
  <c r="BJ24" i="15"/>
  <c r="H24" i="15"/>
  <c r="AX24" i="15"/>
  <c r="O24" i="15"/>
  <c r="I24" i="15"/>
  <c r="AL24" i="15"/>
  <c r="X24" i="15"/>
  <c r="AS24" i="15"/>
  <c r="BL24" i="15"/>
  <c r="K24" i="15"/>
  <c r="BI24" i="15"/>
  <c r="BD24" i="15"/>
  <c r="AR24" i="15"/>
  <c r="T24" i="15"/>
  <c r="AY24" i="15"/>
  <c r="AD24" i="15"/>
  <c r="S24" i="15"/>
  <c r="AF24" i="15"/>
  <c r="W24" i="15"/>
  <c r="AN24" i="15"/>
  <c r="AO24" i="15"/>
  <c r="P24" i="15"/>
  <c r="N24" i="15"/>
  <c r="BH24" i="15"/>
  <c r="BC24" i="15"/>
  <c r="AH24" i="15"/>
  <c r="AM24" i="15"/>
  <c r="D24" i="15"/>
  <c r="AQ24" i="15"/>
  <c r="AU24" i="15"/>
  <c r="AB24" i="15"/>
  <c r="AI24" i="15"/>
  <c r="AK24" i="15"/>
  <c r="Q24" i="15"/>
  <c r="AJ24" i="15"/>
  <c r="AW24" i="15"/>
  <c r="E24" i="15"/>
  <c r="BK24" i="15"/>
  <c r="Z24" i="15"/>
  <c r="BG24" i="15"/>
  <c r="AV24" i="15"/>
  <c r="G24" i="15"/>
  <c r="U24" i="15"/>
  <c r="AP24" i="15"/>
  <c r="BB24" i="15"/>
  <c r="M24" i="15"/>
  <c r="F24" i="15"/>
  <c r="AA24" i="15"/>
  <c r="V24" i="15"/>
  <c r="L5" i="15"/>
  <c r="L4" i="15"/>
  <c r="Y5" i="15"/>
  <c r="Y4" i="15"/>
  <c r="BE5" i="15"/>
  <c r="BF5" i="15"/>
  <c r="AZ5" i="15"/>
  <c r="AZ4" i="15"/>
  <c r="AC5" i="15"/>
  <c r="AC4" i="15"/>
  <c r="R5" i="15"/>
  <c r="AG5" i="15"/>
  <c r="J5" i="15"/>
  <c r="J4" i="15"/>
  <c r="BA5" i="15"/>
  <c r="BA4" i="15"/>
  <c r="AT5" i="15"/>
  <c r="AE5" i="15"/>
  <c r="BJ5" i="15"/>
  <c r="BJ4" i="15"/>
  <c r="H5" i="15"/>
  <c r="H4" i="15"/>
  <c r="AX5" i="15"/>
  <c r="O5" i="15"/>
  <c r="I5" i="15"/>
  <c r="I4" i="15"/>
  <c r="AL5" i="15"/>
  <c r="AL4" i="15"/>
  <c r="X5" i="15"/>
  <c r="AS5" i="15"/>
  <c r="BL5" i="15"/>
  <c r="BL4" i="15"/>
  <c r="K5" i="15"/>
  <c r="K4" i="15"/>
  <c r="BI5" i="15"/>
  <c r="BD5" i="15"/>
  <c r="AR5" i="15"/>
  <c r="AR4" i="15"/>
  <c r="T5" i="15"/>
  <c r="T4" i="15"/>
  <c r="AY5" i="15"/>
  <c r="AD5" i="15"/>
  <c r="S5" i="15"/>
  <c r="S4" i="15"/>
  <c r="AF5" i="15"/>
  <c r="AF4" i="15"/>
  <c r="W5" i="15"/>
  <c r="AN5" i="15"/>
  <c r="AO5" i="15"/>
  <c r="AO4" i="15"/>
  <c r="P5" i="15"/>
  <c r="P4" i="15"/>
  <c r="N5" i="15"/>
  <c r="BH5" i="15"/>
  <c r="BC5" i="15"/>
  <c r="BC4" i="15"/>
  <c r="AH5" i="15"/>
  <c r="AH4" i="15"/>
  <c r="AM5" i="15"/>
  <c r="D5" i="15"/>
  <c r="AQ5" i="15"/>
  <c r="AQ4" i="15"/>
  <c r="AU5" i="15"/>
  <c r="AU4" i="15"/>
  <c r="AB5" i="15"/>
  <c r="AI5" i="15"/>
  <c r="AK5" i="15"/>
  <c r="AK4" i="15"/>
  <c r="Q5" i="15"/>
  <c r="Q4" i="15"/>
  <c r="AJ5" i="15"/>
  <c r="AW5" i="15"/>
  <c r="E5" i="15"/>
  <c r="E4" i="15"/>
  <c r="BK5" i="15"/>
  <c r="BK4" i="15"/>
  <c r="Z5" i="15"/>
  <c r="BG5" i="15"/>
  <c r="AV5" i="15"/>
  <c r="AV4" i="15"/>
  <c r="G5" i="15"/>
  <c r="G4" i="15"/>
  <c r="U5" i="15"/>
  <c r="AP5" i="15"/>
  <c r="BB5" i="15"/>
  <c r="BB4" i="15"/>
  <c r="M5" i="15"/>
  <c r="M4" i="15"/>
  <c r="F5" i="15"/>
  <c r="AA5" i="15"/>
  <c r="V5" i="15"/>
  <c r="V4" i="15"/>
  <c r="C4" i="15"/>
  <c r="AA4" i="15"/>
  <c r="BG4" i="15"/>
  <c r="AI4" i="15"/>
  <c r="BH4" i="15"/>
  <c r="AD4" i="15"/>
  <c r="AS4" i="15"/>
  <c r="AE4" i="15"/>
  <c r="BF4" i="15"/>
  <c r="F4" i="15"/>
  <c r="Z4" i="15"/>
  <c r="AB4" i="15"/>
  <c r="N4" i="15"/>
  <c r="AY4" i="15"/>
  <c r="X4" i="15"/>
  <c r="AT4" i="15"/>
  <c r="BE4" i="15"/>
  <c r="AP4" i="15"/>
  <c r="AW4" i="15"/>
  <c r="D4" i="15"/>
  <c r="AN4" i="15"/>
  <c r="BD4" i="15"/>
  <c r="O4" i="15"/>
  <c r="AG4" i="15"/>
  <c r="U4" i="15"/>
  <c r="AJ4" i="15"/>
  <c r="AM4" i="15"/>
  <c r="W4" i="15"/>
  <c r="BI4" i="15"/>
  <c r="AX4" i="15"/>
  <c r="R4" i="15"/>
  <c r="H90" i="8"/>
  <c r="F81" i="9"/>
  <c r="D81" i="9"/>
  <c r="C81" i="9"/>
  <c r="G43" i="14"/>
  <c r="I43" i="14"/>
  <c r="K43" i="14"/>
  <c r="G42" i="14"/>
  <c r="I42" i="14"/>
  <c r="K42" i="14"/>
  <c r="G41" i="14"/>
  <c r="I41" i="14"/>
  <c r="K41" i="14"/>
  <c r="G40" i="14"/>
  <c r="I40" i="14"/>
  <c r="K40" i="14"/>
  <c r="G39" i="14"/>
  <c r="I39" i="14"/>
  <c r="K39" i="14"/>
  <c r="G38" i="14"/>
  <c r="I38" i="14"/>
  <c r="K38" i="14"/>
  <c r="D37" i="14"/>
  <c r="G37" i="14"/>
  <c r="I37" i="14"/>
  <c r="K37" i="14"/>
  <c r="G36" i="14"/>
  <c r="I36" i="14"/>
  <c r="K36" i="14"/>
  <c r="G35" i="14"/>
  <c r="I35" i="14"/>
  <c r="K35" i="14"/>
  <c r="D34" i="14"/>
  <c r="G34" i="14"/>
  <c r="I34" i="14"/>
  <c r="K34" i="14"/>
  <c r="C34" i="14"/>
  <c r="G33" i="14"/>
  <c r="I33" i="14"/>
  <c r="K33" i="14"/>
  <c r="G32" i="14"/>
  <c r="I32" i="14"/>
  <c r="K32" i="14"/>
  <c r="G31" i="14"/>
  <c r="I31" i="14"/>
  <c r="K31" i="14"/>
  <c r="G30" i="14"/>
  <c r="I30" i="14"/>
  <c r="K30" i="14"/>
  <c r="G29" i="14"/>
  <c r="I29" i="14"/>
  <c r="K29" i="14"/>
  <c r="G28" i="14"/>
  <c r="I28" i="14"/>
  <c r="K28" i="14"/>
  <c r="G27" i="14"/>
  <c r="I27" i="14"/>
  <c r="K27" i="14"/>
  <c r="G26" i="14"/>
  <c r="I26" i="14"/>
  <c r="K26" i="14"/>
  <c r="G25" i="14"/>
  <c r="I25" i="14"/>
  <c r="K25" i="14"/>
  <c r="D24" i="14"/>
  <c r="G24" i="14"/>
  <c r="I24" i="14"/>
  <c r="K24" i="14"/>
  <c r="C24" i="14"/>
  <c r="G23" i="14"/>
  <c r="I23" i="14"/>
  <c r="K23" i="14"/>
  <c r="G22" i="14"/>
  <c r="I22" i="14"/>
  <c r="K22" i="14"/>
  <c r="G21" i="14"/>
  <c r="I21" i="14"/>
  <c r="K21" i="14"/>
  <c r="G20" i="14"/>
  <c r="I20" i="14"/>
  <c r="K20" i="14"/>
  <c r="G19" i="14"/>
  <c r="I19" i="14"/>
  <c r="K19" i="14"/>
  <c r="G18" i="14"/>
  <c r="I18" i="14"/>
  <c r="K18" i="14"/>
  <c r="G17" i="14"/>
  <c r="I17" i="14"/>
  <c r="K17" i="14"/>
  <c r="G16" i="14"/>
  <c r="I16" i="14"/>
  <c r="K16" i="14"/>
  <c r="G15" i="14"/>
  <c r="I15" i="14"/>
  <c r="K15" i="14"/>
  <c r="G14" i="14"/>
  <c r="I14" i="14"/>
  <c r="K14" i="14"/>
  <c r="G13" i="14"/>
  <c r="I13" i="14"/>
  <c r="K13" i="14"/>
  <c r="G12" i="14"/>
  <c r="I12" i="14"/>
  <c r="K12" i="14"/>
  <c r="G11" i="14"/>
  <c r="I11" i="14"/>
  <c r="K11" i="14"/>
  <c r="G10" i="14"/>
  <c r="I10" i="14"/>
  <c r="K10" i="14"/>
  <c r="G9" i="14"/>
  <c r="I9" i="14"/>
  <c r="K9" i="14"/>
  <c r="G8" i="14"/>
  <c r="I8" i="14"/>
  <c r="K8" i="14"/>
  <c r="G7" i="14"/>
  <c r="I7" i="14"/>
  <c r="K7" i="14"/>
  <c r="G6" i="14"/>
  <c r="I6" i="14"/>
  <c r="K6" i="14"/>
  <c r="D5" i="14"/>
  <c r="G5" i="14"/>
  <c r="I5" i="14"/>
  <c r="K5" i="14"/>
  <c r="C5" i="14"/>
  <c r="D4" i="14"/>
  <c r="I4" i="14"/>
  <c r="K4" i="14"/>
  <c r="H5" i="8"/>
  <c r="K5" i="8"/>
  <c r="M5" i="8"/>
  <c r="O5" i="8"/>
  <c r="H31" i="8"/>
  <c r="K31" i="8"/>
  <c r="M31" i="8"/>
  <c r="O31" i="8"/>
  <c r="H39" i="8"/>
  <c r="K39" i="8"/>
  <c r="M39" i="8"/>
  <c r="O39" i="8"/>
  <c r="H52" i="8"/>
  <c r="K52" i="8"/>
  <c r="M52" i="8"/>
  <c r="O52" i="8"/>
  <c r="H59" i="8"/>
  <c r="K59" i="8"/>
  <c r="M59" i="8"/>
  <c r="O59" i="8"/>
  <c r="K90" i="8"/>
  <c r="M90" i="8"/>
  <c r="O90" i="8"/>
  <c r="H65" i="8"/>
  <c r="K65" i="8"/>
  <c r="M65" i="8"/>
  <c r="O65" i="8"/>
  <c r="H69" i="8"/>
  <c r="K69" i="8"/>
  <c r="M69" i="8"/>
  <c r="O69" i="8"/>
  <c r="H78" i="8"/>
  <c r="K78" i="8"/>
  <c r="M78" i="8"/>
  <c r="O78" i="8"/>
  <c r="H83" i="8"/>
  <c r="K83" i="8"/>
  <c r="M83" i="8"/>
  <c r="O83" i="8"/>
  <c r="H86" i="8"/>
  <c r="K86" i="8"/>
  <c r="M86" i="8"/>
  <c r="O86" i="8"/>
  <c r="H98" i="8"/>
  <c r="H102" i="8"/>
  <c r="K102" i="8"/>
  <c r="M102" i="8"/>
  <c r="O102" i="8"/>
  <c r="H113" i="8"/>
  <c r="K113" i="8"/>
  <c r="M113" i="8"/>
  <c r="O113" i="8"/>
  <c r="H120" i="8"/>
  <c r="K120" i="8"/>
  <c r="M120" i="8"/>
  <c r="O120" i="8"/>
  <c r="H125" i="8"/>
  <c r="K125" i="8"/>
  <c r="M125" i="8"/>
  <c r="O125" i="8"/>
  <c r="C18" i="12"/>
  <c r="C5" i="12"/>
  <c r="C4" i="12"/>
  <c r="D18" i="12"/>
  <c r="D5" i="12"/>
  <c r="D4" i="12"/>
  <c r="G13" i="12"/>
  <c r="I13" i="12"/>
  <c r="K13" i="12"/>
  <c r="G14" i="12"/>
  <c r="G16" i="12"/>
  <c r="I16" i="12"/>
  <c r="K16" i="12"/>
  <c r="G17" i="12"/>
  <c r="I17" i="12"/>
  <c r="G15" i="12"/>
  <c r="I15" i="12"/>
  <c r="G7" i="12"/>
  <c r="G8" i="12"/>
  <c r="G9" i="12"/>
  <c r="G10" i="12"/>
  <c r="G11" i="12"/>
  <c r="G12" i="12"/>
  <c r="G5" i="12"/>
  <c r="I5" i="12"/>
  <c r="K5" i="12"/>
  <c r="I7" i="12"/>
  <c r="K7" i="12"/>
  <c r="I8" i="12"/>
  <c r="K8" i="12"/>
  <c r="I9" i="12"/>
  <c r="K9" i="12"/>
  <c r="I10" i="12"/>
  <c r="K10" i="12"/>
  <c r="I11" i="12"/>
  <c r="K11" i="12"/>
  <c r="I14" i="12"/>
  <c r="I12" i="12"/>
  <c r="K12" i="12"/>
  <c r="G6" i="12"/>
  <c r="G25" i="12"/>
  <c r="I25" i="12"/>
  <c r="K25" i="12"/>
  <c r="G24" i="12"/>
  <c r="I24" i="12"/>
  <c r="K24" i="12"/>
  <c r="G23" i="12"/>
  <c r="I23" i="12"/>
  <c r="K23" i="12"/>
  <c r="G22" i="12"/>
  <c r="I22" i="12"/>
  <c r="K22" i="12"/>
  <c r="G21" i="12"/>
  <c r="I21" i="12"/>
  <c r="K21" i="12"/>
  <c r="G20" i="12"/>
  <c r="I20" i="12"/>
  <c r="K20" i="12"/>
  <c r="G19" i="12"/>
  <c r="I19" i="12"/>
  <c r="K19" i="12"/>
  <c r="G18" i="12"/>
  <c r="I18" i="12"/>
  <c r="K18" i="12"/>
  <c r="K17" i="12"/>
  <c r="K15" i="12"/>
  <c r="K14" i="12"/>
  <c r="I6" i="12"/>
  <c r="K6" i="12"/>
  <c r="G4" i="12"/>
  <c r="I4" i="12"/>
  <c r="K4" i="12"/>
  <c r="H97" i="8"/>
  <c r="K97" i="8"/>
  <c r="M97" i="8"/>
  <c r="O97" i="8"/>
  <c r="H20" i="8"/>
  <c r="K20" i="8"/>
  <c r="M20" i="8"/>
  <c r="O20" i="8"/>
  <c r="K98" i="8"/>
  <c r="M98" i="8"/>
  <c r="O98" i="8"/>
  <c r="K21" i="8"/>
  <c r="M21" i="8"/>
  <c r="O21" i="8"/>
  <c r="H4" i="8"/>
  <c r="K4" i="8"/>
  <c r="M4" i="8"/>
  <c r="O4" i="8"/>
</calcChain>
</file>

<file path=xl/sharedStrings.xml><?xml version="1.0" encoding="utf-8"?>
<sst xmlns="http://schemas.openxmlformats.org/spreadsheetml/2006/main" count="7688" uniqueCount="3548">
  <si>
    <t>Your Trusted Knowledge Base: https://www.inlibra.com</t>
  </si>
  <si>
    <t>Stand: Sept 2025</t>
  </si>
  <si>
    <t>Paket</t>
  </si>
  <si>
    <t>Titel</t>
  </si>
  <si>
    <t>Wert*</t>
  </si>
  <si>
    <t>Grund-
rabatt</t>
  </si>
  <si>
    <t>Konsortial-
rabatt</t>
  </si>
  <si>
    <t>Paketaus-
gangspreis*</t>
  </si>
  <si>
    <t>indiv. Preis inkl Faktoren
netto</t>
  </si>
  <si>
    <t>Der Paketausgangspreis wird mit dem Faktor für Größe und ggf. Typ der Bibliothek multipliziert ( = indiv. Endpreis)</t>
  </si>
  <si>
    <t>Faktor Typ</t>
  </si>
  <si>
    <t>Inlibra Geistes- und Sozialwissenschaften 2026</t>
  </si>
  <si>
    <t>Universitäten</t>
  </si>
  <si>
    <t>Fachhochschulen</t>
  </si>
  <si>
    <t>Staats-/Landesbib</t>
  </si>
  <si>
    <t>Faktor Größe</t>
  </si>
  <si>
    <t>Faktor Größe (Uni/FH)</t>
  </si>
  <si>
    <t>FTE (bis zu)</t>
  </si>
  <si>
    <t>Faktor</t>
  </si>
  <si>
    <t>≤ 5.000 FTE</t>
  </si>
  <si>
    <t>≤ 10.000 FTE</t>
  </si>
  <si>
    <t>&gt; 10.000 FTE</t>
  </si>
  <si>
    <t>Inlibra Rechtswissenschaften 2026</t>
  </si>
  <si>
    <t>*Bruttopreise</t>
  </si>
  <si>
    <r>
      <t>Lehrbuchpakete 2026 I, WS 25/26</t>
    </r>
    <r>
      <rPr>
        <sz val="15"/>
        <color rgb="FF102A43"/>
        <rFont val="Roboto Condensed"/>
      </rPr>
      <t xml:space="preserve"> </t>
    </r>
    <r>
      <rPr>
        <sz val="20"/>
        <color rgb="FF102A43"/>
        <rFont val="Roboto Condensed"/>
      </rPr>
      <t>| Konsortialangebote</t>
    </r>
  </si>
  <si>
    <t>Paket 2026 I</t>
  </si>
  <si>
    <t>Inlibra Lehrbuch Gesamt 2026 I</t>
  </si>
  <si>
    <t>Lehrbuch Wirtschafts-, Geistes- und Sozialwissenschaften 2026 I</t>
  </si>
  <si>
    <t>Lehrbuch Soziale Arbeit/Sozialwirtschaft 2026 I</t>
  </si>
  <si>
    <t>Lehrbuch Gesundheit und Pflege 2026 I</t>
  </si>
  <si>
    <t>Lehrbuch Wirtschaft 2026 I</t>
  </si>
  <si>
    <t>Lehrbuch Soziologie 2026 I</t>
  </si>
  <si>
    <t>Lehrbuch Religion 2026 I</t>
  </si>
  <si>
    <t>Lehrbuch Philosophie 2026 I</t>
  </si>
  <si>
    <t>Lehrbuch Literaturwissenschaft 2026 I</t>
  </si>
  <si>
    <t>Lehrbuch Kulturwissenschaft 2026 I</t>
  </si>
  <si>
    <t>Boorberg</t>
  </si>
  <si>
    <t>Lehrbuch Rechtswissenschaften 2026 I</t>
  </si>
  <si>
    <t>Edition Ruprecht</t>
  </si>
  <si>
    <t>Ergon</t>
  </si>
  <si>
    <t>EVA</t>
  </si>
  <si>
    <t>Herder</t>
  </si>
  <si>
    <t>KSV</t>
  </si>
  <si>
    <t>Nomos</t>
  </si>
  <si>
    <t>Rombach</t>
  </si>
  <si>
    <t>Tectum</t>
  </si>
  <si>
    <t>**nur als Bestandteil der Gesamtpakete / P&amp;C</t>
  </si>
  <si>
    <t>ISBN Print</t>
  </si>
  <si>
    <t>ISBN Online</t>
  </si>
  <si>
    <t>DOI Link</t>
  </si>
  <si>
    <t>Print-Preis</t>
  </si>
  <si>
    <t>Inst-Preis
P&amp;C*</t>
  </si>
  <si>
    <t>Aufl</t>
  </si>
  <si>
    <t>ET</t>
  </si>
  <si>
    <t>Reihe</t>
  </si>
  <si>
    <t>Paket 
2026 I</t>
  </si>
  <si>
    <t xml:space="preserve">Kollektion </t>
  </si>
  <si>
    <t>Landesrecht</t>
  </si>
  <si>
    <t>Verlag</t>
  </si>
  <si>
    <t>978-3-7560-0729-5</t>
  </si>
  <si>
    <t>978-3-7489-4319-8</t>
  </si>
  <si>
    <t>https://doi.org/10.5771/9783748943198</t>
  </si>
  <si>
    <t>Achenbach, Philosophie der Philosophischen Praxis</t>
  </si>
  <si>
    <t>NomosBibliothek</t>
  </si>
  <si>
    <t>Lehrbuch Philosophie (Backlist)</t>
  </si>
  <si>
    <t>Backlist SoWi</t>
  </si>
  <si>
    <t>n/a</t>
  </si>
  <si>
    <t>978-3-415-06991-6</t>
  </si>
  <si>
    <t>978-3-415-06992-3</t>
  </si>
  <si>
    <t>https://doi.org/10.5771/9783415069923</t>
  </si>
  <si>
    <t>Ackermann/Clages/Roll, Handbuch der Kriminalistik</t>
  </si>
  <si>
    <t>Lehrbuch Öffentliches Recht (Backlist)</t>
  </si>
  <si>
    <t>Backlist Jura</t>
  </si>
  <si>
    <t>978-3-8487-7395-4</t>
  </si>
  <si>
    <t>978-3-7489-1398-6</t>
  </si>
  <si>
    <t>ca</t>
  </si>
  <si>
    <t>Adelmann/Linseisen, Medientheorie</t>
  </si>
  <si>
    <t>Studienkurs Medien &amp; Kommunikation</t>
  </si>
  <si>
    <t>Lehrbuch Medien 2026 I</t>
  </si>
  <si>
    <t>NEU</t>
  </si>
  <si>
    <t>978-3-7560-0999-2</t>
  </si>
  <si>
    <t>978-3-7489-4654-0</t>
  </si>
  <si>
    <t>Adolphsen, Zivilprozessrecht</t>
  </si>
  <si>
    <t>NomosLehrbuch</t>
  </si>
  <si>
    <t>Lehrbuch Zivilrecht 2026 I</t>
  </si>
  <si>
    <t>978-3-8403-7521-7 </t>
  </si>
  <si>
    <t>978-3-8403-1206-9</t>
  </si>
  <si>
    <t>https://doi.org/10.5771/9783840312069</t>
  </si>
  <si>
    <t>Alfermann/Stoll, Sportpsychologie</t>
  </si>
  <si>
    <t>Sportwissenschaft studieren</t>
  </si>
  <si>
    <t>Lehrbuch P&amp;C Geistes- und Sozialwissenschaften</t>
  </si>
  <si>
    <t>Meyer &amp; Meyer</t>
  </si>
  <si>
    <t>978-3-8487-6889-9</t>
  </si>
  <si>
    <t>978-3-7489-0984-2</t>
  </si>
  <si>
    <t>https://doi.org/10.5771/9783748909842</t>
  </si>
  <si>
    <t>Altmeppen/Klinghardt/Nölleke-Przybylski/Zimmermann, Digitale Medienökonomie</t>
  </si>
  <si>
    <t>Lehrbuch Medien (Backlist)</t>
  </si>
  <si>
    <t>978-3-8487-6832-5</t>
  </si>
  <si>
    <t>978-3-7489-0931-6</t>
  </si>
  <si>
    <t>https://doi.org/10.5771/9783748909316</t>
  </si>
  <si>
    <t>Aschenbrenner-Wellmann, Migration und Integration in der Sozialen Arbeit</t>
  </si>
  <si>
    <t>Kompendien der Sozialen Arbeit</t>
  </si>
  <si>
    <t>Lehrbuch Soziale Arbeit/Sozialwirtschaft (Backlist)</t>
  </si>
  <si>
    <t>978-3-7560-0740-0</t>
  </si>
  <si>
    <t>978-3-7489-1898-1</t>
  </si>
  <si>
    <t>https://doi.org/10.5771/9783748918981</t>
  </si>
  <si>
    <t>Aßländer, Wirtschafts- und Unternehmensethik</t>
  </si>
  <si>
    <t>Lehrbuch Wirtschaft (Backlist)</t>
  </si>
  <si>
    <t>978-3-415-07768-3</t>
  </si>
  <si>
    <t>978-3-415-07769-0</t>
  </si>
  <si>
    <t>https://doi.org/10.5771/9783415077690</t>
  </si>
  <si>
    <t xml:space="preserve">Austermann, Staatsrecht. Staatsorganisationsrecht und Allgemeine Grundrechtslehren </t>
  </si>
  <si>
    <t>Lehrbuch Öffentliches Recht  2026 I</t>
  </si>
  <si>
    <t>978-3-7560-0506-2</t>
  </si>
  <si>
    <t>978-3-7489-3829-3</t>
  </si>
  <si>
    <t>https://doi.org/10.5771/9783748938293</t>
  </si>
  <si>
    <t>Bach, Klassiker der Soziologie</t>
  </si>
  <si>
    <t>Studienkurs Soziologie</t>
  </si>
  <si>
    <t>Lehrbuch Soziologie (Backlist)</t>
  </si>
  <si>
    <t>978-3-7560-0637-3</t>
  </si>
  <si>
    <t>978-3-7489-4267-2</t>
  </si>
  <si>
    <t>https://doi.org/10.5771/9783748942672</t>
  </si>
  <si>
    <t>Backes, Autocracies</t>
  </si>
  <si>
    <t>NomosTextbook</t>
  </si>
  <si>
    <t>Lehrbuch Politikwissenschaft (Backlist)</t>
  </si>
  <si>
    <t>978-3-8487-8003-7</t>
  </si>
  <si>
    <t>978-3-7489-2395-4</t>
  </si>
  <si>
    <t>https://doi.org/10.5771/9783748923954</t>
  </si>
  <si>
    <t>Backes, Autokratien</t>
  </si>
  <si>
    <t>Studienkurs Politikwissenschaft</t>
  </si>
  <si>
    <t>978-3-7560-1778-2</t>
  </si>
  <si>
    <t>978-3-7489-4862-9</t>
  </si>
  <si>
    <t>Baer, Rechtssoziologie</t>
  </si>
  <si>
    <t>Lehrbuch Jura Grundlagen Grundlagen 2026 I</t>
  </si>
  <si>
    <t>978-3-8293-1785-6</t>
  </si>
  <si>
    <t>978-3-7489-5147-6</t>
  </si>
  <si>
    <t>Baldarelli/von Prondzinski/Römer, Eingriffsrecht im Polizeidienst</t>
  </si>
  <si>
    <t>Verwaltung in Studium und Praxis</t>
  </si>
  <si>
    <t>978-3-496-02864-2</t>
  </si>
  <si>
    <t>978-3-496-03026-3</t>
  </si>
  <si>
    <t>https://doi.org/10.5771/9783496030263</t>
  </si>
  <si>
    <t>Ballhaus, Dokumentarfilm</t>
  </si>
  <si>
    <t>Dietrich Reimer</t>
  </si>
  <si>
    <t>978-3-8912-4667-2 </t>
  </si>
  <si>
    <t>978-3-8403-0021-9</t>
  </si>
  <si>
    <t>https://doi.org/10.5771/9783840300219</t>
  </si>
  <si>
    <t>Balz/Kuhlmann, Sportpädagogik</t>
  </si>
  <si>
    <t>978-3-495-99396-5</t>
  </si>
  <si>
    <t>978-3-495-99397-2</t>
  </si>
  <si>
    <t>https://doi.org/10.5771/9783495993972</t>
  </si>
  <si>
    <t>Balzer, Theorien und Methoden der Wissenschaft. Eine Einführung</t>
  </si>
  <si>
    <t>intro: Philosophie</t>
  </si>
  <si>
    <t>Karl-Alber-Verlag</t>
  </si>
  <si>
    <t>978-3-7560-0185-9</t>
  </si>
  <si>
    <t>978-3-7489-5104-9</t>
  </si>
  <si>
    <t>Barg, Medienanalyse</t>
  </si>
  <si>
    <t>978-3-8487-6747-2</t>
  </si>
  <si>
    <t>978-3-7489-0819-7</t>
  </si>
  <si>
    <t>https://doi.org/10.5771/9783748908197</t>
  </si>
  <si>
    <t>Barlai/Hartleb, Das politische System Ungarns</t>
  </si>
  <si>
    <t>978-3-8487-6195-1</t>
  </si>
  <si>
    <t>978-3-7489-0314-7</t>
  </si>
  <si>
    <t>Bartels, Klausurtraining Gesetzliche Schuldverhältnisse</t>
  </si>
  <si>
    <t>Nomos Studium</t>
  </si>
  <si>
    <t>978-3-415-04720-4</t>
  </si>
  <si>
    <t>978-3-415-05063-1</t>
  </si>
  <si>
    <t>https://doi.org/10.5771/9783415050631</t>
  </si>
  <si>
    <t>Bartmann, Terrorlisten</t>
  </si>
  <si>
    <t>Schriften zum Recht der Inneren Sicherheit</t>
  </si>
  <si>
    <t>Lehrbuch Juristische Ausbildung: Landesrecht, Spezialgebiete</t>
  </si>
  <si>
    <t>978-3-7560-0392-1</t>
  </si>
  <si>
    <t>978-3-7489-3485-1</t>
  </si>
  <si>
    <t>https://doi.org/10.5771/9783748934851</t>
  </si>
  <si>
    <t>Bauer/Häde, Landesrecht Brandenburg</t>
  </si>
  <si>
    <t>NomosStudienbuch</t>
  </si>
  <si>
    <t>Brandenburg</t>
  </si>
  <si>
    <t>978-3-8487-7916-1</t>
  </si>
  <si>
    <t>978-3-7489-2305-3</t>
  </si>
  <si>
    <t>https://doi.org/10.5771/9783748923053</t>
  </si>
  <si>
    <t>Baumann/Nagel, Religion und Migration</t>
  </si>
  <si>
    <t>Studienkurs Religion</t>
  </si>
  <si>
    <t>Lehrbuch Religion (Backlist)</t>
  </si>
  <si>
    <t>978-3-7560-0343-3</t>
  </si>
  <si>
    <t>978-3-7489-3643-5</t>
  </si>
  <si>
    <t>https://doi.org/10.5771/9783748936435</t>
  </si>
  <si>
    <t>Baumert, Staatsanwaltschaftlicher Sitzungsdienst</t>
  </si>
  <si>
    <t>Nomos Referendariat</t>
  </si>
  <si>
    <t>Lehrbuch Jura Referendariat (Backlist)</t>
  </si>
  <si>
    <t>978-3-7560-0949-7</t>
  </si>
  <si>
    <t>978-3-7489-4614-4</t>
  </si>
  <si>
    <t>Baumgart, Energierecht</t>
  </si>
  <si>
    <t>978-3-415-04408-1</t>
  </si>
  <si>
    <t>978-3-415-05058-7</t>
  </si>
  <si>
    <t>https://doi.org/10.5771/9783415050587</t>
  </si>
  <si>
    <t>Becht u.a., Prüfungsschwerpunkte im Zivilprozess</t>
  </si>
  <si>
    <t>5</t>
  </si>
  <si>
    <t>Referendarausbildung Recht</t>
  </si>
  <si>
    <t>978-3-415-04705-1</t>
  </si>
  <si>
    <t>978-3-415-05045-7</t>
  </si>
  <si>
    <t>https://doi.org/10.5771/9783415050457</t>
  </si>
  <si>
    <t>Beck u.a., Anwaltsrecht II</t>
  </si>
  <si>
    <t>978-3-415-06713-4</t>
  </si>
  <si>
    <t>978-3-415-06714-1</t>
  </si>
  <si>
    <t>https://doi.org/10.5771/9783415067141</t>
  </si>
  <si>
    <t>Beck u.a., Fälle und Lösungen zur StPO</t>
  </si>
  <si>
    <t>6</t>
  </si>
  <si>
    <t>978-3-496-03007-2</t>
  </si>
  <si>
    <t>https://doi.org/10.5771/9783496030072</t>
  </si>
  <si>
    <t>Beer ua., Ethnologie</t>
  </si>
  <si>
    <t>Ethnologische Paperbacks</t>
  </si>
  <si>
    <t>978-3-8487-8173-7</t>
  </si>
  <si>
    <t>978-3-7489-2633-7</t>
  </si>
  <si>
    <t>https://doi.org/10.5771/9783748926337</t>
  </si>
  <si>
    <t>Behnke, Politische Philosophie</t>
  </si>
  <si>
    <t>978-3-7560-2347-9</t>
  </si>
  <si>
    <t>978-3-7489-5025-7</t>
  </si>
  <si>
    <t>Behr, Islamische Religionspädagogik</t>
  </si>
  <si>
    <t>Lehrbuch Pädagogik 2026 I</t>
  </si>
  <si>
    <t>978-3-415-07422-4</t>
  </si>
  <si>
    <t>978-3-415-07423-1</t>
  </si>
  <si>
    <t>https://doi.org/10.5771/9783415074231</t>
  </si>
  <si>
    <t>Bell ua., Fachkraft/Servicekraft für Schutz und Sicherheit. Band 1: Lernfelder für den Berufsschulunterricht (Lernfeldbuch)</t>
  </si>
  <si>
    <t>978-3-415-07408-8</t>
  </si>
  <si>
    <t>978-3-415-07434-7</t>
  </si>
  <si>
    <t>https://doi.org/10.5771/9783415074347</t>
  </si>
  <si>
    <t>Bell ua., Fachkraft/Servicekraft für Schutz und Sicherheit. Wissensbasis für Ausbildung und Beruf (Fachkompetenzbuch)</t>
  </si>
  <si>
    <t>978-3-496-01387-7</t>
  </si>
  <si>
    <t>978-3-496-03025-6</t>
  </si>
  <si>
    <t>https://doi.org/10.5771/9783496030256</t>
  </si>
  <si>
    <t>Belting ua., Kunstgeschichte</t>
  </si>
  <si>
    <t>978-3-415-05643-5</t>
  </si>
  <si>
    <t>978-3-415-05692-3</t>
  </si>
  <si>
    <t>https://doi.org/10.5771/9783415056923</t>
  </si>
  <si>
    <t>Belz, Bundesmeldegesetz</t>
  </si>
  <si>
    <t>1</t>
  </si>
  <si>
    <t>978-3-415-05569-8</t>
  </si>
  <si>
    <t>https://doi.org/10.5771/9783415055698</t>
  </si>
  <si>
    <t>Benning ua, Bürgerliches Recht I</t>
  </si>
  <si>
    <t>978-3-415-05629-9</t>
  </si>
  <si>
    <t>978-3-415-05665-7</t>
  </si>
  <si>
    <t>https://doi.org/10.5771/9783415056657</t>
  </si>
  <si>
    <t>Benning ua, Bürgerliches Recht II</t>
  </si>
  <si>
    <t>978-3-415-04549-1</t>
  </si>
  <si>
    <t>978-3-415-05073-0</t>
  </si>
  <si>
    <t>https://doi.org/10.5771/9783415050730</t>
  </si>
  <si>
    <t>Berg ua, Die Kollegiale Coaching Konferenz</t>
  </si>
  <si>
    <t>Schriftenreihe der Führungsakademie Baden-Württemberg</t>
  </si>
  <si>
    <t>978-3-7560-1619-8</t>
  </si>
  <si>
    <t>978-3-7489-4537-6</t>
  </si>
  <si>
    <t>Bernauer/Jahn/Kuhn/Walter, Einführung in die Politikwissenschaft</t>
  </si>
  <si>
    <t>Lehrbuch Politikwissenschaft 2026 I</t>
  </si>
  <si>
    <t>978-3-7560-0980-0</t>
  </si>
  <si>
    <t>978-3-7489-4644-1</t>
  </si>
  <si>
    <t>https://doi.org/10.5771/9783748946441</t>
  </si>
  <si>
    <t>Beyer, Recht für die Soziale Arbeit</t>
  </si>
  <si>
    <t>Studienkurs Soziale Arbeit</t>
  </si>
  <si>
    <t>978-3-7560-1477-4</t>
  </si>
  <si>
    <t>978-3-7489-2013-7</t>
  </si>
  <si>
    <t>https://doi.org/10.5771/9783748920137</t>
  </si>
  <si>
    <t>Bieber/Epiney/Haag/Kotzur, Die Europäische Union</t>
  </si>
  <si>
    <t>Lehrbuch Europarecht (Backlist)</t>
  </si>
  <si>
    <t>978-3-7560-2463-6</t>
  </si>
  <si>
    <t>978-3-7489-5205-3</t>
  </si>
  <si>
    <t>Bieber/Epiney/Haag/Kotzur, Europarecht. In Fragen und Antworten</t>
  </si>
  <si>
    <t>NomosStudium</t>
  </si>
  <si>
    <t>Lehrbuch Europarecht 2026 I</t>
  </si>
  <si>
    <t>978-3-415-05104-1</t>
  </si>
  <si>
    <t>978-3-415-05224-6</t>
  </si>
  <si>
    <t>https://doi.org/10.5771/9783415052246</t>
  </si>
  <si>
    <t>Biemann, "Streifenfahrten" im Internet</t>
  </si>
  <si>
    <t>978-3-8293-1949-2</t>
  </si>
  <si>
    <t>978-3-7489-5142-1</t>
  </si>
  <si>
    <t>https://doi.org/10.5771/9783748951421</t>
  </si>
  <si>
    <t>Bienek/Lorenz, SL 11 - Öffentliches Baurecht</t>
  </si>
  <si>
    <t>Sächsische Lehrbriefe</t>
  </si>
  <si>
    <t>978-3-96821-963-9</t>
  </si>
  <si>
    <t>978-3-96821-964-6</t>
  </si>
  <si>
    <t>https://doi.org/10.5771/9783968219646</t>
  </si>
  <si>
    <t>Binas-Preisendörfer, Populäre Musik zwischen Musik- und Medienwissenschaften</t>
  </si>
  <si>
    <t>intro: Musikwissenschaft</t>
  </si>
  <si>
    <t>Lehrbuch Musikwissenschaft (Backlist)</t>
  </si>
  <si>
    <t>978-3-8293-1969-0</t>
  </si>
  <si>
    <t>978-3-7489-5272-5</t>
  </si>
  <si>
    <t>https://doi.org/10.5771/9783748952725</t>
  </si>
  <si>
    <t>Binus/Sponer/Koolman, Sächsische Gemeindeordnung</t>
  </si>
  <si>
    <t>Sachsen</t>
  </si>
  <si>
    <t>978-3-7560-0950-3</t>
  </si>
  <si>
    <t>978-3-7489-4615-1</t>
  </si>
  <si>
    <t>Birkenfeld, Kommunalrecht Hessen</t>
  </si>
  <si>
    <t>Nomos Kompendien</t>
  </si>
  <si>
    <t>Hessen</t>
  </si>
  <si>
    <t>978-3-8487-7480-7</t>
  </si>
  <si>
    <t>978-3-7489-3271-0</t>
  </si>
  <si>
    <t>https://doi.org/10.5771/9783748932710</t>
  </si>
  <si>
    <t>Birkner, Medialisierung und Mediatisierung</t>
  </si>
  <si>
    <t>Konzepte. Ansätze der Medien- und Kommunikationswissenschaft</t>
  </si>
  <si>
    <t>978-3-415-06297-9</t>
  </si>
  <si>
    <t>978-3-415-06298-6</t>
  </si>
  <si>
    <t>https://doi.org/10.5771/9783415062986</t>
  </si>
  <si>
    <t>Bischoff, Der GmbH-Geschäftsführer</t>
  </si>
  <si>
    <t>4</t>
  </si>
  <si>
    <t>Das Recht der Wirtschaft</t>
  </si>
  <si>
    <t>978-3-7560-0375-4</t>
  </si>
  <si>
    <t>978-3-7489-3860-6</t>
  </si>
  <si>
    <t>https://doi.org/10.5771/9783748938606</t>
  </si>
  <si>
    <t>Blaschke, Sozialgeschichte</t>
  </si>
  <si>
    <t>Lehrbuch Geschichte (Backlist)</t>
  </si>
  <si>
    <t>978-3-8487-8004-4</t>
  </si>
  <si>
    <t>978-3-7489-2396-1</t>
  </si>
  <si>
    <t>Bleisch/Helbling, Fachdidaktik Religionskunde</t>
  </si>
  <si>
    <t>978-3-415-07628-0</t>
  </si>
  <si>
    <t>978-3-415-07629-7</t>
  </si>
  <si>
    <t>https://doi.org/10.5771/9783415076297</t>
  </si>
  <si>
    <t>Bleschick/Oellerich, Unternehmenssteuerrecht</t>
  </si>
  <si>
    <t>Lehrbuch Jura Grundlagen (Backlist)</t>
  </si>
  <si>
    <t>978-3-415-07285-5</t>
  </si>
  <si>
    <t>978-3-415-07286-2</t>
  </si>
  <si>
    <t>https://doi.org/10.5771/9783415072862</t>
  </si>
  <si>
    <t>Böckh, Recht im Studium der Sozialen Arbeit</t>
  </si>
  <si>
    <t>Studienprogramm Recht</t>
  </si>
  <si>
    <t>978-3-415-06560-4</t>
  </si>
  <si>
    <t>978-3-415-06635-9</t>
  </si>
  <si>
    <t>https://doi.org/10.5771/9783415066359</t>
  </si>
  <si>
    <t>Böckh, Recht im Studium der Sozialen Arbeit - Teilausgabe Allgem. Zivilrecht, Beratungs- und Prozesskostenhilfe; Fälle und Lösungen</t>
  </si>
  <si>
    <t>978-3-415-06638-0</t>
  </si>
  <si>
    <t>https://doi.org/10.5771/9783415066380</t>
  </si>
  <si>
    <t>Böckh, Recht im Studium der Sozialen Arbeit - Teilausgabe Allgemeines Sozialverwaltungsrecht. Fälle und Lösungen</t>
  </si>
  <si>
    <t>978-3-415-06636-6</t>
  </si>
  <si>
    <t>https://doi.org/10.5771/9783415066366</t>
  </si>
  <si>
    <t>Böckh, Recht im Studium der Sozialen Arbeit - Teilausgabe Familienrecht. Fälle und Lösungen</t>
  </si>
  <si>
    <t>978-3-415-06639-7</t>
  </si>
  <si>
    <t>https://doi.org/10.5771/9783415066397</t>
  </si>
  <si>
    <t>Böckh, Recht im Studium der Sozialen Arbeit - Teilausgabe Sozialrecht. Fälle und Lösungen</t>
  </si>
  <si>
    <t>978-3-415-06640-3</t>
  </si>
  <si>
    <t>https://doi.org/10.5771/9783415066403</t>
  </si>
  <si>
    <t>Böckh, Recht im Studium der Sozialen Arbeit - Teilausgabe Strafrecht</t>
  </si>
  <si>
    <t>978-3-415-06637-3</t>
  </si>
  <si>
    <t>https://doi.org/10.5771/9783415066373</t>
  </si>
  <si>
    <t>Böckh, Recht im Studium der Sozialen Arbeit - Teilausgabe Teilausgabe Kinder- und Jugendhilferecht</t>
  </si>
  <si>
    <t>978-3-415-06561-1</t>
  </si>
  <si>
    <t>https://doi.org/10.5771/9783415065611</t>
  </si>
  <si>
    <t>Böckh, Recht im Studium der Sozialen Arbeit Gesamtausgabe</t>
  </si>
  <si>
    <t>2</t>
  </si>
  <si>
    <t>978-3-8288-4488-9</t>
  </si>
  <si>
    <t>978-3-8288-7522-7</t>
  </si>
  <si>
    <t>https://doi.org/10.5771/9783828875227</t>
  </si>
  <si>
    <t>Bode/Brimmen/ Lehmann/Redeker, Volkswirtschaftslehre</t>
  </si>
  <si>
    <t>978-3-7560-0563-5</t>
  </si>
  <si>
    <t>978-3-7489-3917-7</t>
  </si>
  <si>
    <t>https://doi.org/10.5771/9783748939177</t>
  </si>
  <si>
    <t>Boeckh ua., Klausurtraining, Die Assessor-Klausur</t>
  </si>
  <si>
    <t>978-3-7560-0765-3</t>
  </si>
  <si>
    <t>978-3-7489-1526-3</t>
  </si>
  <si>
    <t>Boeckh/Stölner, Armut und Soziale Arbeit</t>
  </si>
  <si>
    <t>978-3-7560-1077-6</t>
  </si>
  <si>
    <t>978-3-7489-4189-7</t>
  </si>
  <si>
    <t>Boetticher, von/Kuhn-Zuber, Rehabilitationsrecht. Ein Studienbuch für die soziale Arbeit</t>
  </si>
  <si>
    <t>978-3-415-04838-6</t>
  </si>
  <si>
    <t>978-3-415-05078-5</t>
  </si>
  <si>
    <t>https://doi.org/10.5771/9783415050785</t>
  </si>
  <si>
    <t>Bonin, Grundrechtsschutz durch verfahrensrechtliche Kompensation bei Maßnahmen der polizeilichen Informationsvorsorge</t>
  </si>
  <si>
    <t>978-3-415-05124-9</t>
  </si>
  <si>
    <t>https://doi.org/10.5771/9783415051249</t>
  </si>
  <si>
    <t>Boorberg, Aufgaben und Lösungen aus Ersten Juristischen Staatsprüfungen in Bayern im Öffentlichen Recht</t>
  </si>
  <si>
    <t>978-3-415-05125-6</t>
  </si>
  <si>
    <t>https://doi.org/10.5771/9783415051256</t>
  </si>
  <si>
    <t>978-3-415-05584-1</t>
  </si>
  <si>
    <t>https://doi.org/10.5771/9783415055841</t>
  </si>
  <si>
    <t>978-3-415-05123-2</t>
  </si>
  <si>
    <t>https://doi.org/10.5771/9783415051232</t>
  </si>
  <si>
    <t>Boorberg, Aufgaben und Lösungen aus Zweiten Juristischen Staatsprüfungen in Bayern im Öffentlichen Recht</t>
  </si>
  <si>
    <t>978-3-415-05126-3</t>
  </si>
  <si>
    <t>https://doi.org/10.5771/9783415051263</t>
  </si>
  <si>
    <t>978-3-415-05587-2</t>
  </si>
  <si>
    <t>https://doi.org/10.5771/9783415055872</t>
  </si>
  <si>
    <t>978-3-415-05590-2</t>
  </si>
  <si>
    <t>https://doi.org/10.5771/9783415055902</t>
  </si>
  <si>
    <t>978-3-415-07145-2</t>
  </si>
  <si>
    <t>978-3-415-07314-2</t>
  </si>
  <si>
    <t>https://doi.org/10.5771/9783415073142</t>
  </si>
  <si>
    <t>Boorberg, Vorschriftensammlung für die Sicherheitswirtschaft. Textausgabe mit ausführlichem Sachregister</t>
  </si>
  <si>
    <t>978-3-8487-8949-8</t>
  </si>
  <si>
    <t>978-3-7489-3224-6</t>
  </si>
  <si>
    <t>https://doi.org/10.5771/9783748932246</t>
  </si>
  <si>
    <t>Börner/Carlson, Europasoziologie</t>
  </si>
  <si>
    <t>978-3-8293-1323-0</t>
  </si>
  <si>
    <t>978-3-7489-4852-0</t>
  </si>
  <si>
    <t>https://doi.org/10.5771/9783748948520</t>
  </si>
  <si>
    <t>Borsdorff/Deyda/Maier, Luftsicherheit für die Bundespolizei</t>
  </si>
  <si>
    <t>Medien für die Bundespolizei</t>
  </si>
  <si>
    <t>978-3-8293-1768-9</t>
  </si>
  <si>
    <t>978-3-7489-3452-3</t>
  </si>
  <si>
    <t>https://doi.org/10.5771/9783748934523</t>
  </si>
  <si>
    <t>Borsdorff/Nüßer, MODULWISSEN Einsatzrecht 3</t>
  </si>
  <si>
    <t>LMV</t>
  </si>
  <si>
    <t>978-3-7560-0198-9</t>
  </si>
  <si>
    <t>978-3-7489-5114-8</t>
  </si>
  <si>
    <t>Böse, Examensfälle Strafrecht Allgemeiner Teil</t>
  </si>
  <si>
    <t>Lehrbuch Strafrecht 2026 I</t>
  </si>
  <si>
    <t>978-3-8487-8648-0</t>
  </si>
  <si>
    <t>978-3-7489-3019-8</t>
  </si>
  <si>
    <t>https://doi.org/10.5771/9783748930198</t>
  </si>
  <si>
    <t>Böse, Examensfälle Strafrecht Besonderer Teil</t>
  </si>
  <si>
    <t>Lehrbuch Strafrecht (Backlist)</t>
  </si>
  <si>
    <t>978-3-96821-796-3</t>
  </si>
  <si>
    <t>978-3-96821-797-0</t>
  </si>
  <si>
    <t>https://doi.org/10.5771/9783968217970</t>
  </si>
  <si>
    <t>Bosse/Renner, Literaturwissenschaft</t>
  </si>
  <si>
    <t>intro: Literaturwissenschaft</t>
  </si>
  <si>
    <t>Lehrbuch Literaturwissenschaft (Backlist)</t>
  </si>
  <si>
    <t>978-3-8293-1894-5</t>
  </si>
  <si>
    <t>978-3-7489-5143-8</t>
  </si>
  <si>
    <t>https://doi.org/10.5771/9783748951438</t>
  </si>
  <si>
    <t>Braun/Haumer, Versammlungsrecht Nordrhein-Westfalen. Ein Leitfaden für Studium und Praxis</t>
  </si>
  <si>
    <t>Nordrhein-Westfalen</t>
  </si>
  <si>
    <t>978-3-7560-3131-3</t>
  </si>
  <si>
    <t>978-3-7489-5473-6</t>
  </si>
  <si>
    <t>Braun/Niehoff u.a., Sozialmedizin und Public Health</t>
  </si>
  <si>
    <t>978-3-415-07257-2</t>
  </si>
  <si>
    <t>978-3-415-07267-1</t>
  </si>
  <si>
    <t>https://doi.org/10.5771/9783415072671</t>
  </si>
  <si>
    <t>Braunschneider, BGB AT</t>
  </si>
  <si>
    <t>Lehrbuch Zivilrecht (Backlist)</t>
  </si>
  <si>
    <t xml:space="preserve">978-3-8912-4849-2 </t>
  </si>
  <si>
    <t>978-3-8403-0097-4</t>
  </si>
  <si>
    <t>https://doi.org/10.5771/9783840300974</t>
  </si>
  <si>
    <t>Bräutigam, Sportdidaktik</t>
  </si>
  <si>
    <t>978-3-8293-1612-5</t>
  </si>
  <si>
    <t>978-3-7489-3455-4</t>
  </si>
  <si>
    <t>https://doi.org/10.5771/9783748934554</t>
  </si>
  <si>
    <t>Bretschneider/Nitze, Musterklausuren Disziplinarrecht für die Bundespolizei</t>
  </si>
  <si>
    <t>978-3-415-06481-2</t>
  </si>
  <si>
    <t>978-3-415-06971-8</t>
  </si>
  <si>
    <t>https://doi.org/10.5771/9783415069718</t>
  </si>
  <si>
    <t>Brimer ua, Politische Zusammenhänge verstehen</t>
  </si>
  <si>
    <t>978-3-8487-7434-0</t>
  </si>
  <si>
    <t>978-3-7489-1435-8</t>
  </si>
  <si>
    <t>https://doi.org/10.5771/9783748914358</t>
  </si>
  <si>
    <t>Bringewat, Grundbegriffe des Strafrechts</t>
  </si>
  <si>
    <t>978-3-7560-0545-1</t>
  </si>
  <si>
    <t>978-3-7489-3867-5</t>
  </si>
  <si>
    <t>https://doi.org/10.5771/9783748938675</t>
  </si>
  <si>
    <t>Brinkmann, Journalismus. Eine praktische Einführung</t>
  </si>
  <si>
    <t>978-3-7560-2461-2</t>
  </si>
  <si>
    <t>978-3-7489-5203-9</t>
  </si>
  <si>
    <t xml:space="preserve">Brocker u.a., Landesrecht Rheinland-Pfalz Studienb </t>
  </si>
  <si>
    <t>Rheinland-Pfalz</t>
  </si>
  <si>
    <t>978-3-7560-0431-7</t>
  </si>
  <si>
    <t>978-3-7489-3810-1</t>
  </si>
  <si>
    <t>Brömmelmeyer, Schuldrecht Allgemeiner Teil</t>
  </si>
  <si>
    <t>978-3-7560-0486-7</t>
  </si>
  <si>
    <t>978-3-7489-3811-8</t>
  </si>
  <si>
    <t>https://doi.org/10.5771/9783748938118</t>
  </si>
  <si>
    <t>Brömmelmeyer, Schuldrecht. Vertragliche Schuldverhältnisse</t>
  </si>
  <si>
    <t>978-3-8989-9572-6</t>
  </si>
  <si>
    <t>978-3-8403-0692-1</t>
  </si>
  <si>
    <t>https://doi.org/10.5771/9783840306921</t>
  </si>
  <si>
    <t>Bruckmann/Recktenwald, Schulbuch Sport</t>
  </si>
  <si>
    <t>Edition Schulsport</t>
  </si>
  <si>
    <t>978-3-8487-7075-5</t>
  </si>
  <si>
    <t>978-3-7489-2465-4</t>
  </si>
  <si>
    <t>https://doi.org/10.5771/9783748924654</t>
  </si>
  <si>
    <t>Brühl/Reichert, Statistik für Pflege, Soziale Arbeit</t>
  </si>
  <si>
    <t>Studienkurs Gesundheit und Pflege</t>
  </si>
  <si>
    <t>Lehrbuch Gesundheit und Pflege (Backlist)</t>
  </si>
  <si>
    <t>978-3-8487-7701-3</t>
  </si>
  <si>
    <t>978-3-7489-2094-6</t>
  </si>
  <si>
    <t>Brüning, Infrastrukturrecht</t>
  </si>
  <si>
    <t>978-3-415-06618-2</t>
  </si>
  <si>
    <t>978-3-415-06619-9</t>
  </si>
  <si>
    <t>https://doi.org/10.5771/9783415066199</t>
  </si>
  <si>
    <t>Bülow, Wahlordnung zum Landespersonalvertretungsgesetz Nordrhein-Westfalen</t>
  </si>
  <si>
    <t>978-3-415-07004-2</t>
  </si>
  <si>
    <t>978-3-415-07006-6</t>
  </si>
  <si>
    <t>https://doi.org/10.5771/9783415070066</t>
  </si>
  <si>
    <t>Busse u.a., SGB XIV - Ein Überblick über das neue Soziale Entschädigungsrecht (SER)</t>
  </si>
  <si>
    <t>978-3-7560-1797-3</t>
  </si>
  <si>
    <t>978-3-7489-4471-3</t>
  </si>
  <si>
    <t>Busse, Projektmanagement in der Pflege</t>
  </si>
  <si>
    <t>978-3-7560-1772-0</t>
  </si>
  <si>
    <t>978-3-7489-4845-2</t>
  </si>
  <si>
    <t>Bußmann-Welsch/Domay/Germershausen/Henglein/Raun, Examen ohne kommerzielles Rep</t>
  </si>
  <si>
    <t>Lehrbuch Juristische Ausbildung: Schlüsselkompetenzen 2026 I</t>
  </si>
  <si>
    <t>978-3-415-05996-2</t>
  </si>
  <si>
    <t>978-3-415-06015-9</t>
  </si>
  <si>
    <t>https://doi.org/10.5771/9783415060159</t>
  </si>
  <si>
    <t>Büttner, Prostituiertenschutzgesetz</t>
  </si>
  <si>
    <t>978-3-415-06883-4</t>
  </si>
  <si>
    <t>978-3-415-06884-1</t>
  </si>
  <si>
    <t>https://doi.org/10.5771/9783415068841</t>
  </si>
  <si>
    <t>Büttner/Schade/Scholze/Susel, Gefahrenabwehrrecht - Polizeirecht in Schleswig-Holstein</t>
  </si>
  <si>
    <t>Schleswig-Holstein</t>
  </si>
  <si>
    <t>978-3-415-04103-5</t>
  </si>
  <si>
    <t>978-3-415-05003-7</t>
  </si>
  <si>
    <t>https://doi.org/10.5771/9783415050037</t>
  </si>
  <si>
    <t>Calliess, Entflechtung im europäischen Energiebinnenmarkt</t>
  </si>
  <si>
    <t>Bochumer Beiträge zum Berg- und Energierecht</t>
  </si>
  <si>
    <t>978-3-68900-252-7</t>
  </si>
  <si>
    <t>978-3-68900-253-4</t>
  </si>
  <si>
    <t>https://doi.org/10.5771/9783689002534</t>
  </si>
  <si>
    <t>Chitic/Christ/ Daniel/Kaufmann/Koede/Rank/Rohleder/Strobel/Zwiener, HR Basics. Einführung in das Personalmanagement für Studierende</t>
  </si>
  <si>
    <t>978-3-8487-8864-4</t>
  </si>
  <si>
    <t>978-3-7489-2921-5</t>
  </si>
  <si>
    <t>https://doi.org/10.5771/9783748929215</t>
  </si>
  <si>
    <t>Classen/Lüdemann, Landesrecht Mecklenburg-Vorpommern</t>
  </si>
  <si>
    <t>Mecklenburg-Vorpommern</t>
  </si>
  <si>
    <t>978-3-8293-1950-8</t>
  </si>
  <si>
    <t>978-3-7489-5271-8</t>
  </si>
  <si>
    <t>https://doi.org/10.5771/9783748952718</t>
  </si>
  <si>
    <t>Conradi/Hasebrink, Allgemeines Verwaltungsrecht</t>
  </si>
  <si>
    <t>978-3-7560-1544-3</t>
  </si>
  <si>
    <t>978-3-7489-4349-5</t>
  </si>
  <si>
    <t>https://doi.org/10.5771/9783748943495</t>
  </si>
  <si>
    <t>Cornel/Trenczek, Strafrecht und Soziale Arbeit</t>
  </si>
  <si>
    <t>978-3-415-07189-6</t>
  </si>
  <si>
    <t>978-3-415-07190-2</t>
  </si>
  <si>
    <t>https://doi.org/10.5771/9783415071902</t>
  </si>
  <si>
    <t>Daubner, Fälle und Lösungen im Verkehrsrecht</t>
  </si>
  <si>
    <t>8</t>
  </si>
  <si>
    <t>978-3-8487-7332-9</t>
  </si>
  <si>
    <t>978-3-7489-1338-2</t>
  </si>
  <si>
    <t>https://doi.org/10.5771/9783748913382</t>
  </si>
  <si>
    <t>de la Durantaye/Stieper, Casebook BGB Allgemeiner Teil</t>
  </si>
  <si>
    <t>978-3-7560-1840-6</t>
  </si>
  <si>
    <t>978-3-7489-4542-0</t>
  </si>
  <si>
    <t>https://doi.org/10.5771/9783748945420</t>
  </si>
  <si>
    <t xml:space="preserve">Deckenbrock/Höpfner, Bürgerliches Vermögensrecht </t>
  </si>
  <si>
    <t>978-3-415-05409-7</t>
  </si>
  <si>
    <t>978-3-415-05420-2</t>
  </si>
  <si>
    <t>https://doi.org/10.5771/9783415054202</t>
  </si>
  <si>
    <t>Degen u.a., Anwaltsrecht I</t>
  </si>
  <si>
    <t>978-3-415-05332-8</t>
  </si>
  <si>
    <t>978-3-415-05370-0</t>
  </si>
  <si>
    <t>https://doi.org/10.5771/9783415053700</t>
  </si>
  <si>
    <t>Delfs u.a., Assessorexamen und Berufseinstieg im Öffentlichen Recht</t>
  </si>
  <si>
    <t>978-3-7560-1540-5</t>
  </si>
  <si>
    <t>978-3-7489-4345-7</t>
  </si>
  <si>
    <t>Denga, Casebook Vertragsrecht</t>
  </si>
  <si>
    <t>NomosCasebook</t>
  </si>
  <si>
    <t>978-3-943001-48-8</t>
  </si>
  <si>
    <t>978-3-7489-5016-5</t>
  </si>
  <si>
    <t>https://doi.org/10.5771/9783748950165</t>
  </si>
  <si>
    <t>Dettmann/Bense, Der Wegweiser zum wissenschaftlichen Arbeiten. Für Studium, Fernstudium und Praxis</t>
  </si>
  <si>
    <t>ReiheMethoden</t>
  </si>
  <si>
    <t>Apollon University Press</t>
  </si>
  <si>
    <t>978-3-415-06579-6</t>
  </si>
  <si>
    <t>978-3-415-06580-2</t>
  </si>
  <si>
    <t>https://doi.org/10.5771/9783415065802</t>
  </si>
  <si>
    <t>Dienstbühl, Extremismus und Radikalisierung</t>
  </si>
  <si>
    <t>978-3-415-05136-2</t>
  </si>
  <si>
    <t>978-3-415-05226-0</t>
  </si>
  <si>
    <t>https://doi.org/10.5771/9783415052260</t>
  </si>
  <si>
    <t>Diercks-Harms, Die rechtsgestaltende Anwaltsklausur</t>
  </si>
  <si>
    <t>978-3-8293-1791-7</t>
  </si>
  <si>
    <t>978-3-7489-5148-3</t>
  </si>
  <si>
    <t>Dietermann, Einsatzlehre</t>
  </si>
  <si>
    <t>978-3-7560-1763-8</t>
  </si>
  <si>
    <t>978-3-7489-4836-0</t>
  </si>
  <si>
    <t>https://doi.org/10.5771/9783748948360</t>
  </si>
  <si>
    <t>Dietz, Ausländer- und Asylrecht</t>
  </si>
  <si>
    <t>Nomos Einführung</t>
  </si>
  <si>
    <t>978-3-415-06902-2</t>
  </si>
  <si>
    <t>978-3-415-07146-9</t>
  </si>
  <si>
    <t>https://doi.org/10.5771/9783415071469</t>
  </si>
  <si>
    <t>Dißars ua, Die Einkünfte aus Gewerbebetrieb</t>
  </si>
  <si>
    <t>978-3-415-05492-9</t>
  </si>
  <si>
    <t>978-3-415-05572-8</t>
  </si>
  <si>
    <t>https://doi.org/10.5771/9783415055728</t>
  </si>
  <si>
    <t>Doerfert ua, Europarecht</t>
  </si>
  <si>
    <t>978-3-374-05490-9</t>
  </si>
  <si>
    <t>978-3-374-05491-6</t>
  </si>
  <si>
    <t>https://doi.org/10.5771/9783374054916</t>
  </si>
  <si>
    <t>Domsgen, Religionspädagogik</t>
  </si>
  <si>
    <t>Lehrwerk Evangelische Theologie (LETh) | 8</t>
  </si>
  <si>
    <t>978-3-7560-0230-6</t>
  </si>
  <si>
    <t>978-3-7489-3754-8</t>
  </si>
  <si>
    <t>https://doi.org/10.5771/9783748937548</t>
  </si>
  <si>
    <t>Dorner, Ästhetische Bildung und Bildende K.</t>
  </si>
  <si>
    <t>978-3-415-05632-9</t>
  </si>
  <si>
    <t>978-3-415-05682-4</t>
  </si>
  <si>
    <t>https://doi.org/10.5771/9783415056824</t>
  </si>
  <si>
    <t>Dornis, Zuwanderer in Betreuungs- und Unterbringungsverfahren</t>
  </si>
  <si>
    <t>978-3-487-16673-5</t>
  </si>
  <si>
    <t>978-3-487-42437-8</t>
  </si>
  <si>
    <t>https://doi.org/10.5771/9783487424378</t>
  </si>
  <si>
    <t>Dreyer, Polybios – Leben und Werk im Banne Roms</t>
  </si>
  <si>
    <t>Studienbücher Antike</t>
  </si>
  <si>
    <t>Georg Olms Verlag</t>
  </si>
  <si>
    <t>978-3-415-07016-5</t>
  </si>
  <si>
    <t>978-3-415-07017-2</t>
  </si>
  <si>
    <t>https://doi.org/10.5771/9783415070172</t>
  </si>
  <si>
    <t>Drost u.a., Das neue Wasserrecht</t>
  </si>
  <si>
    <t>3</t>
  </si>
  <si>
    <t>978-3-415-07626-6</t>
  </si>
  <si>
    <t>978-3-415-07627-3</t>
  </si>
  <si>
    <t>https://doi.org/10.5771/9783415076273</t>
  </si>
  <si>
    <t>Drüen, Allgemeines Steuerrecht</t>
  </si>
  <si>
    <t>ReiheStudienprogramm</t>
  </si>
  <si>
    <t>978-3-495-49267-3</t>
  </si>
  <si>
    <t>978-3-495-99909-7</t>
  </si>
  <si>
    <t>https://doi.org/10.5771/9783495999097</t>
  </si>
  <si>
    <t>Düchs/Meisel/Weichlein, Klassiker der Ethik. Studienbuch</t>
  </si>
  <si>
    <t>978-3-7560-0058-6</t>
  </si>
  <si>
    <t>978-3-7489-1468-6</t>
  </si>
  <si>
    <t>https://doi.org/10.5771/9783748914686</t>
  </si>
  <si>
    <t>Dürr/Leven/Speckmaier/Dürig, Baurecht Baden-Württemberg</t>
  </si>
  <si>
    <t>Baden-Württemberg</t>
  </si>
  <si>
    <t>978-3-8487-6495-2</t>
  </si>
  <si>
    <t>978-3-7489-0541-7</t>
  </si>
  <si>
    <t>https://doi.org/10.5771/9783748905417</t>
  </si>
  <si>
    <t>Dürr/Schulte Beerbühl, Baurecht Nordrhein-Westfalen</t>
  </si>
  <si>
    <t>978-3-7560-0202-3</t>
  </si>
  <si>
    <t>978-3-7489-5116-2</t>
  </si>
  <si>
    <t>Dürr/Seiler-Dürr, Baurecht Rheinland-Pfalz</t>
  </si>
  <si>
    <t>978-3-415-06946-6</t>
  </si>
  <si>
    <t>978-3-415-06947-3</t>
  </si>
  <si>
    <t>https://doi.org/10.5771/9783415069473</t>
  </si>
  <si>
    <t>Dürrschmidt ua, Jahrbuch des Instituts für Angewandte Forsch</t>
  </si>
  <si>
    <t>978-3-7560-0393-8</t>
  </si>
  <si>
    <t>978-3-7489-3486-8</t>
  </si>
  <si>
    <t>https://doi.org/10.5771/9783748934868</t>
  </si>
  <si>
    <t>Eberl-Borges, Einführung in das chinesische Recht</t>
  </si>
  <si>
    <t>978-3-7560-0394-5</t>
  </si>
  <si>
    <t>978-3-7489-3487-5</t>
  </si>
  <si>
    <t>https://doi.org/10.5771/9783748934875</t>
  </si>
  <si>
    <t>Eberl-Borges/Zimmer, Examinatorium Familien- und Erbrecht</t>
  </si>
  <si>
    <t>978-3-415-06830-8</t>
  </si>
  <si>
    <t>978-3-415-06831-5</t>
  </si>
  <si>
    <t>https://doi.org/10.5771/9783415068315</t>
  </si>
  <si>
    <t>Ebert, Das aktuelle Disziplinarrecht</t>
  </si>
  <si>
    <t>978-3-8487-7029-8</t>
  </si>
  <si>
    <t>978-3-7489-1152-4</t>
  </si>
  <si>
    <t>https://doi.org/10.5771/9783748911524</t>
  </si>
  <si>
    <t>Ebner/Brade, Baurecht Sachsen</t>
  </si>
  <si>
    <t>Nomos Studienbuch</t>
  </si>
  <si>
    <t>978-3-415-05842-2</t>
  </si>
  <si>
    <t>978-3-415-05887-3</t>
  </si>
  <si>
    <t>https://doi.org/10.5771/9783415058873</t>
  </si>
  <si>
    <t>Eduard, Brandleichen – Tatortarbeit und Ermittlungen</t>
  </si>
  <si>
    <t>978-3-415-05708-1</t>
  </si>
  <si>
    <t>978-3-415-05741-8</t>
  </si>
  <si>
    <t>https://doi.org/10.5771/9783415057418</t>
  </si>
  <si>
    <t>Effer-Uhe u.a., Einheit der Prozessrechtswissenschaft?</t>
  </si>
  <si>
    <t>Tagung Junger Prozessrechtswissenschaftler</t>
  </si>
  <si>
    <t>978-3-374-05478-7</t>
  </si>
  <si>
    <t>978-3-374-05479-4</t>
  </si>
  <si>
    <t>Ego, Altes Testament</t>
  </si>
  <si>
    <t>Lehrwerk Evangelische Theologie (LETh)</t>
  </si>
  <si>
    <t>978-3-8487-6483-9</t>
  </si>
  <si>
    <t>978-3-7489-0530-1</t>
  </si>
  <si>
    <t>https://doi.org/10.5771/9783748905301</t>
  </si>
  <si>
    <t>Eichler, Die Rechte indigener Völker im Menschenrechtssystem</t>
  </si>
  <si>
    <t>978-3-7560-0412-6</t>
  </si>
  <si>
    <t>978-3-7489-3663-3</t>
  </si>
  <si>
    <t>https://doi.org/10.5771/9783748936633</t>
  </si>
  <si>
    <t>Eikötter/Küstermann, Existenzsicherungsrecht für die Soziale</t>
  </si>
  <si>
    <t>978-3-8293-1861-7</t>
  </si>
  <si>
    <t>978-3-7489-1838-7</t>
  </si>
  <si>
    <t>https://doi.org/10.5771/9783748918387</t>
  </si>
  <si>
    <t>Einmahl, Zivilrecht. Lehrbuch zum Zivilrecht für die öffentliche Verwaltung</t>
  </si>
  <si>
    <t>978-3-415-06856-8</t>
  </si>
  <si>
    <t>978-3-415-06857-5</t>
  </si>
  <si>
    <t>https://doi.org/10.5771/9783415068575</t>
  </si>
  <si>
    <t>Eisenmenger u.a., Handbuch Hamburger Polizei- und Ordnungsrecht für Studium und Praxis</t>
  </si>
  <si>
    <t>Hamburg</t>
  </si>
  <si>
    <t>978-3-8487-3851-9</t>
  </si>
  <si>
    <t>978-3-8452-8174-2</t>
  </si>
  <si>
    <t>https://doi.org/10.5771/9783845281742</t>
  </si>
  <si>
    <t>Elter, TV und AV Journalismus. Band 2. Praxisbuch für Unterricht und Training</t>
  </si>
  <si>
    <t>978-3-8293-2070-2</t>
  </si>
  <si>
    <t>Elzermann/Richter, SL 09 - Polizei- und Ordnungsrecht/Gewerberecht</t>
  </si>
  <si>
    <t>978-3-415-07582-5</t>
  </si>
  <si>
    <t>978-3-415-07583-2</t>
  </si>
  <si>
    <t>https://doi.org/10.5771/9783415075832</t>
  </si>
  <si>
    <t>Enders/Hesse, Gesellschafts- und Handelsrecht</t>
  </si>
  <si>
    <t>ABW!R Arbeitsbücher Wirtschaftsrecht</t>
  </si>
  <si>
    <t>978-3-7560-0975-6</t>
  </si>
  <si>
    <t>978-3-7489-4639-7</t>
  </si>
  <si>
    <t>Engel/Heilshorn, Kommunalrecht Baden-Württemberg</t>
  </si>
  <si>
    <t>978-3-8293-1941-6</t>
  </si>
  <si>
    <t>978-3-7489-4853-7</t>
  </si>
  <si>
    <t>https://doi.org/10.5771/9783748948537</t>
  </si>
  <si>
    <t>Ernst-Köbl/Reichel, Bürgerliches Recht</t>
  </si>
  <si>
    <t>978-3-7560-1075-2</t>
  </si>
  <si>
    <t>978-3-7489-4187-3</t>
  </si>
  <si>
    <t>Eßer/Franck, Datenschutzrecht</t>
  </si>
  <si>
    <t>978-3-415-06679-3</t>
  </si>
  <si>
    <t>978-3-415-06680-9</t>
  </si>
  <si>
    <t>https://doi.org/10.5771/9783415066809</t>
  </si>
  <si>
    <t>Fahrner, Staatsschutzstrafrecht</t>
  </si>
  <si>
    <t>978-3-415-07695-2</t>
  </si>
  <si>
    <t>978-3-415-07704-1</t>
  </si>
  <si>
    <t>https://doi.org/10.5771/9783415077041</t>
  </si>
  <si>
    <t>Faßbender/König/Musall, Sächsisches Kommunalrecht</t>
  </si>
  <si>
    <t>ReiheRechtheute</t>
  </si>
  <si>
    <t>978-3-7560-2407-0</t>
  </si>
  <si>
    <t>978-3-7489-5280-0</t>
  </si>
  <si>
    <t>https://doi.org/10.5771/9783748952800</t>
  </si>
  <si>
    <t>Fauser, Kulturwissenschaft</t>
  </si>
  <si>
    <t>978-3-7560-1275-6</t>
  </si>
  <si>
    <t>978-3-7489-4026-5</t>
  </si>
  <si>
    <t>https://doi.org/10.5771/9783748940265</t>
  </si>
  <si>
    <t>Faust, Bürgerliches Gesetzbuch Allgemeiner Teil</t>
  </si>
  <si>
    <t>978-3-8487-7506-4</t>
  </si>
  <si>
    <t>978-3-7489-3292-5</t>
  </si>
  <si>
    <t>Faust/Schneider, Sozialökonomik. Ein kulturalistischer Ansatz</t>
  </si>
  <si>
    <t>Studienkurs Sozialwirtschaft</t>
  </si>
  <si>
    <t>978-3-8487-8372-4</t>
  </si>
  <si>
    <t>978-3-7489-2763-1</t>
  </si>
  <si>
    <t>https://doi.org/10.5771/9783748927631</t>
  </si>
  <si>
    <t>Fehmel, Sozialpolitik für die Soziale Arbeit</t>
  </si>
  <si>
    <t>978-3-7560-0203-0</t>
  </si>
  <si>
    <t>978-3-7489-5117-9</t>
  </si>
  <si>
    <t>Fehrenbacher, Steuerrecht</t>
  </si>
  <si>
    <t>978-3-8487-7145-5</t>
  </si>
  <si>
    <t>978-3-7489-1196-8</t>
  </si>
  <si>
    <t>https://doi.org/10.5771/9783748911968</t>
  </si>
  <si>
    <t>Fehrenbacher/Stahmann/Traut, Klausurtraining Steuerrecht</t>
  </si>
  <si>
    <t>978-3-8487-6069-5</t>
  </si>
  <si>
    <t>978-3-7489-0198-3</t>
  </si>
  <si>
    <t>https://doi.org/10.5771/9783748901983</t>
  </si>
  <si>
    <t>Feldhaus, Familiensoziologie</t>
  </si>
  <si>
    <t>978-3-8487-6713-7</t>
  </si>
  <si>
    <t>978-3-7489-0834-0</t>
  </si>
  <si>
    <t>https://doi.org/10.5771/9783748908340</t>
  </si>
  <si>
    <t>Fifka, CSR- und Nachhaltigkeitsmanagement</t>
  </si>
  <si>
    <t>Studienkurs Wirtschaft</t>
  </si>
  <si>
    <t>978-3-8293-1946-1</t>
  </si>
  <si>
    <t>978-3-7489-4854-4</t>
  </si>
  <si>
    <t>https://doi.org/10.5771/9783748948544</t>
  </si>
  <si>
    <t>Findeisen/Trommer, Kommunale Finanzwirtschaft (Doppik)</t>
  </si>
  <si>
    <t>978-3-7560-0951-0</t>
  </si>
  <si>
    <t>978-3-7489-4616-8</t>
  </si>
  <si>
    <t>Fink/Gillich, Humanitäres Völkerrecht</t>
  </si>
  <si>
    <t>NomosEinführung</t>
  </si>
  <si>
    <t>978-3-7560-0366-2</t>
  </si>
  <si>
    <t>978-3-7489-3852-1</t>
  </si>
  <si>
    <t>Fischer/Leggereit ua., Polizei- und Ordnungsrecht Hessen</t>
  </si>
  <si>
    <t>978-3-8487-7623-8</t>
  </si>
  <si>
    <t>978-3-7489-1000-8</t>
  </si>
  <si>
    <t>https://doi.org/10.5771/9783748910008</t>
  </si>
  <si>
    <t>Fischer-Lescano/Sperlich, Landesrecht Bremen, Studienbuch</t>
  </si>
  <si>
    <t>Bremen</t>
  </si>
  <si>
    <t>978-3-8293-1912-6</t>
  </si>
  <si>
    <t>978-3-7489-5149-0</t>
  </si>
  <si>
    <t>Flettschock/Fronhoffs, SL 17 - Vergaberecht</t>
  </si>
  <si>
    <t>978-3-8487-7259-9</t>
  </si>
  <si>
    <t>978-3-7489-1269-9</t>
  </si>
  <si>
    <t>https://doi.org/10.5771/9783748912699</t>
  </si>
  <si>
    <t>Fobian/Lindenberg/Ulfers, Jungen als Opfer von sexueller Gewalt </t>
  </si>
  <si>
    <t>978-3-415-05637-4</t>
  </si>
  <si>
    <t>978-3-415-05875-0</t>
  </si>
  <si>
    <t>https://doi.org/10.5771/9783415058750</t>
  </si>
  <si>
    <t>Frank ua, Bewertung und Abschreibung</t>
  </si>
  <si>
    <t>978-3-8293-1916-4</t>
  </si>
  <si>
    <t>978-3-7489-5141-4</t>
  </si>
  <si>
    <t>https://doi.org/10.5771/9783748951414</t>
  </si>
  <si>
    <t>Frankewitsch, Polizei- und Ordnungsrecht NRW. OBG NRW mit Bezügen zur Bescheidtechnik, zum Ordnungswidrigkeitenrecht, VwVG NRW und VwGR</t>
  </si>
  <si>
    <t>978-3-415-07218-3</t>
  </si>
  <si>
    <t>978-3-415-07319-7</t>
  </si>
  <si>
    <t>https://doi.org/10.5771/9783415073197</t>
  </si>
  <si>
    <t>Franz, Öffentliches Recht</t>
  </si>
  <si>
    <t>Rechtswissenschaft heute</t>
  </si>
  <si>
    <t>978-3-8487-3694-2</t>
  </si>
  <si>
    <t>978-3-8452-7993-0</t>
  </si>
  <si>
    <t>Franzius, Allgemeines Verwaltungsrecht</t>
  </si>
  <si>
    <t>978-3-415-06478-2</t>
  </si>
  <si>
    <t>https://doi.org/10.5771/9783415065338</t>
  </si>
  <si>
    <t>Fredrich, Fälle und Lösungen zum Polizei- und Ordnungsrecht in Hessen. Grundzüge für Ausbildung, Studium und Praxis</t>
  </si>
  <si>
    <t>978-3-415-07303-6</t>
  </si>
  <si>
    <t>978-3-415-07304-3</t>
  </si>
  <si>
    <t>https://doi.org/10.5771/9783415073043</t>
  </si>
  <si>
    <t>Fredrich/Pausch, Fälle und Lösungen zum Polizei- und Ordnungsrecht in Hessen</t>
  </si>
  <si>
    <t>978-3-8487-6876-9</t>
  </si>
  <si>
    <t>978-3-7489-0971-2</t>
  </si>
  <si>
    <t>https://doi.org/10.5771/9783748909712</t>
  </si>
  <si>
    <t>Freiberger, Religionsvergleich</t>
  </si>
  <si>
    <t>978-3-415-06656-4</t>
  </si>
  <si>
    <t>978-3-415-06657-1</t>
  </si>
  <si>
    <t>https://doi.org/10.5771/9783415066571</t>
  </si>
  <si>
    <t>Friedl ua, Der Brandschutzbeauftragte</t>
  </si>
  <si>
    <t>978-3-415-06083-8</t>
  </si>
  <si>
    <t>978-3-415-06225-2</t>
  </si>
  <si>
    <t>https://doi.org/10.5771/9783415062252</t>
  </si>
  <si>
    <t>Friedl, Der Brandschutzbeauftragte – Prüfungsfragen und Antw</t>
  </si>
  <si>
    <t>978-3-415-06790-5</t>
  </si>
  <si>
    <t>978-3-415-06791-2</t>
  </si>
  <si>
    <t>https://doi.org/10.5771/9783415067912</t>
  </si>
  <si>
    <t>Friedl, Prüfung für Brandschutzbeauftragte</t>
  </si>
  <si>
    <t>978-3-415-05416-5</t>
  </si>
  <si>
    <t>978-3-415-05454-7</t>
  </si>
  <si>
    <t>https://doi.org/10.5771/9783415054547</t>
  </si>
  <si>
    <t>Fritsch ua, Geprüfte Schutz- und Sicherheitskraft</t>
  </si>
  <si>
    <t>978-3-8293-2001-6</t>
  </si>
  <si>
    <t>978-3-7489-5144-5</t>
  </si>
  <si>
    <t>https://doi.org/10.5771/9783748951445</t>
  </si>
  <si>
    <t>Fritz, Recht der staatlichen Ersatzleistungen. Das Anspruchssystem im Staatshaftungsrecht</t>
  </si>
  <si>
    <t>978-3-8293-1813-6</t>
  </si>
  <si>
    <t>978-3-7489-1836-3</t>
  </si>
  <si>
    <t>https://doi.org/10.5771/9783748918363</t>
  </si>
  <si>
    <t>Fritze/Mutschler/Stockel-Veltmann, Kommunales Finanzmanagement NRW. Fachbuch mit praktischen Übungen und Lösungen</t>
  </si>
  <si>
    <t>978-3-415-07166-7</t>
  </si>
  <si>
    <t>978-3-415-07167-4</t>
  </si>
  <si>
    <t>https://doi.org/10.5771/9783415071674</t>
  </si>
  <si>
    <t>Füglein u.a., Strafprozessrecht - echt verständlich!</t>
  </si>
  <si>
    <t>978-3-415-06064-7</t>
  </si>
  <si>
    <t>978-3-415-06072-2</t>
  </si>
  <si>
    <t>https://doi.org/10.5771/9783415060722</t>
  </si>
  <si>
    <t>Füglein u.a., Strafprozessrecht – echt verständlich!</t>
  </si>
  <si>
    <t>978-3-415-06351-8</t>
  </si>
  <si>
    <t>978-3-415-06353-2</t>
  </si>
  <si>
    <t>https://doi.org/10.5771/9783415063532</t>
  </si>
  <si>
    <t>Füglein u.a., Strafrecht Allgemeiner Teil - echt verständlich!</t>
  </si>
  <si>
    <t>978-3-7560-1349-4</t>
  </si>
  <si>
    <t>978-3-7489-1878-3</t>
  </si>
  <si>
    <t>Gäb, Philosophy of Religion</t>
  </si>
  <si>
    <t>978-3-8487-6580-5</t>
  </si>
  <si>
    <t>978-3-7489-0646-9</t>
  </si>
  <si>
    <t>https://doi.org/10.5771/9783748906469</t>
  </si>
  <si>
    <t>Gäb, Religionsphilosophie</t>
  </si>
  <si>
    <t>978-3-8487-7197-4</t>
  </si>
  <si>
    <t>978-3-7489-1227-9</t>
  </si>
  <si>
    <t>https://doi.org/10.5771/9783748912279</t>
  </si>
  <si>
    <t>Garsztecki ua., Das politische System Polens</t>
  </si>
  <si>
    <t>978-3-7560-1390-6</t>
  </si>
  <si>
    <t>978-3-7489-1932-2</t>
  </si>
  <si>
    <t>https://doi.org/10.5771/9783748919322</t>
  </si>
  <si>
    <t>Gärtner, International Security and Peace. Definitions from A—Z</t>
  </si>
  <si>
    <t>978-3-7560-0077-7</t>
  </si>
  <si>
    <t>978-3-7489-1491-4</t>
  </si>
  <si>
    <t>https://doi.org/10.5771/9783748914914</t>
  </si>
  <si>
    <t>Gärtner, Internationale Sicherheit und Frieden. Definitionen von A-Z</t>
  </si>
  <si>
    <t>978-3-415-06549-9</t>
  </si>
  <si>
    <t>978-3-415-06554-3</t>
  </si>
  <si>
    <t>https://doi.org/10.5771/9783415065543</t>
  </si>
  <si>
    <t>Gassner, Fit für Prüfungen im Verwaltungsrecht</t>
  </si>
  <si>
    <t>978-3-415-07653-2</t>
  </si>
  <si>
    <t>978-3-415-07654-9</t>
  </si>
  <si>
    <t>https://doi.org/10.5771/9783415076549</t>
  </si>
  <si>
    <t>Gassner, Kompendium Verwaltungsrecht. mit Musterentscheidungen und Arbeitshilfen</t>
  </si>
  <si>
    <t>978-3-8487-6392-4</t>
  </si>
  <si>
    <t>978-3-7489-0483-0</t>
  </si>
  <si>
    <t>https://doi.org/10.5771/9783748904830</t>
  </si>
  <si>
    <t>Gassner, Ordnungswidrigkeitenrecht</t>
  </si>
  <si>
    <t>978-3-8487-6412-9</t>
  </si>
  <si>
    <t>978-3-7489-0503-5</t>
  </si>
  <si>
    <t>https://doi.org/10.5771/9783748905035</t>
  </si>
  <si>
    <t>Gebrande, Soziale Arbeit nach traumatischen Erfahrungen</t>
  </si>
  <si>
    <t>978-3-8487-8880-4</t>
  </si>
  <si>
    <t>978-3-7489-2935-2</t>
  </si>
  <si>
    <t>https://doi.org/10.5771/9783748929352</t>
  </si>
  <si>
    <t>Gehra, Social Entrepreneurship</t>
  </si>
  <si>
    <t>978-3-8487-3457-3</t>
  </si>
  <si>
    <t>978-3-8452-7798-1</t>
  </si>
  <si>
    <t>https://doi.org/10.5771/9783845277981</t>
  </si>
  <si>
    <t>Geis, Raumplanungsrecht</t>
  </si>
  <si>
    <t>978-3-415-06654-0</t>
  </si>
  <si>
    <t>978-3-415-06709-7</t>
  </si>
  <si>
    <t>https://doi.org/10.5771/9783415067097</t>
  </si>
  <si>
    <t>Gemmerich, Die Sonderpolizeien des Bundes</t>
  </si>
  <si>
    <t>978-3-8989-9890-1</t>
  </si>
  <si>
    <t>978-3-8403-1161-1</t>
  </si>
  <si>
    <t>https://doi.org/10.5771/9783840311611</t>
  </si>
  <si>
    <t>Gerber, Pädagogische Psychologie im Sportunterricht</t>
  </si>
  <si>
    <t>978-3-7560-1260-2</t>
  </si>
  <si>
    <t>978-3-7489-4011-1</t>
  </si>
  <si>
    <t>Gerharz/Neubert, Entwicklungssoziologie</t>
  </si>
  <si>
    <t>978-3-8487-5793-0</t>
  </si>
  <si>
    <t>978-3-7489-0898-2</t>
  </si>
  <si>
    <t>https://doi.org/10.5771/9783748908982</t>
  </si>
  <si>
    <t>Gerhold/Hoefer/Ingwersen-Stück/Schulz, Formulare für Referendare</t>
  </si>
  <si>
    <t>978-3-8487-6718-2</t>
  </si>
  <si>
    <t>978-3-7489-0839-5</t>
  </si>
  <si>
    <t>https://doi.org/10.5771/9783748908395</t>
  </si>
  <si>
    <t>Gerloff, Das Asylbewerberleistungsgesetz</t>
  </si>
  <si>
    <t>978-3-8487-5798-5</t>
  </si>
  <si>
    <t>978-3-8452-9880-1</t>
  </si>
  <si>
    <t>https://doi.org/10.5771/9783845298801</t>
  </si>
  <si>
    <t>Gierl/Köhler, Zivilprozess, Stagen und Examen</t>
  </si>
  <si>
    <t>978-3-8487-8992-4</t>
  </si>
  <si>
    <t>978-3-7489-3457-8</t>
  </si>
  <si>
    <t>https://doi.org/10.5771/9783748934578</t>
  </si>
  <si>
    <t>Gisbertz-Astolfi, Ethik des Krieges</t>
  </si>
  <si>
    <t>978-3-7560-1559-7</t>
  </si>
  <si>
    <t>978-3-7489-4364-8</t>
  </si>
  <si>
    <t>Glorius, Flucht und Flüchtlingsaufnahme</t>
  </si>
  <si>
    <t>978-3-7560-2358-5</t>
  </si>
  <si>
    <t>978-3-7489-5036-3</t>
  </si>
  <si>
    <t>Goertz u.a., Terrorismus und Amok</t>
  </si>
  <si>
    <t>978-3-415-07590-0</t>
  </si>
  <si>
    <t>978-3-415-07591-7</t>
  </si>
  <si>
    <t>https://doi.org/10.5771/9783415075917</t>
  </si>
  <si>
    <t>Goertz, Handbuch Äußere Sicherheit</t>
  </si>
  <si>
    <t>978-3-415-07281-7</t>
  </si>
  <si>
    <t>978-3-415-07282-4</t>
  </si>
  <si>
    <t>https://doi.org/10.5771/9783415072824</t>
  </si>
  <si>
    <t>Goertz, Innere Sicherheit - von A bis Z</t>
  </si>
  <si>
    <t>978-3-8487-8646-6</t>
  </si>
  <si>
    <t>978-3-7489-3017-4</t>
  </si>
  <si>
    <t>https://doi.org/10.5771/9783748930174</t>
  </si>
  <si>
    <t>Goetz/Wicher, Medienmanagement</t>
  </si>
  <si>
    <t>978-3-7560-1133-9</t>
  </si>
  <si>
    <t>978-3-7489-4249-8</t>
  </si>
  <si>
    <t>https://doi.org/10.5771/9783748942498</t>
  </si>
  <si>
    <t>Göhler, Theorie politischer Institutionen</t>
  </si>
  <si>
    <t>978-3-495-99922-6</t>
  </si>
  <si>
    <t>978-3-495-99923-3</t>
  </si>
  <si>
    <t>https://doi.org/10.5771/9783495999233</t>
  </si>
  <si>
    <t>Gordon, Was ist Philosophie? Eine kleine Einführung</t>
  </si>
  <si>
    <t>978-3-415-05976-4</t>
  </si>
  <si>
    <t>978-3-415-05981-8</t>
  </si>
  <si>
    <t>https://doi.org/10.5771/9783415059818</t>
  </si>
  <si>
    <t>Graf u.a., BGH – Jahrbuch Strafrecht 2017</t>
  </si>
  <si>
    <t>978-3-89472-948-6</t>
  </si>
  <si>
    <t>978-3-7410-0113-0</t>
  </si>
  <si>
    <t>https://doi.org/10.5771/9783741001130</t>
  </si>
  <si>
    <t>Gräf ua., Filmsemiotik. 	Eine Einführung in die Analyse audiovisueller Formate</t>
  </si>
  <si>
    <t>Schriften zur Kultur- und Mediensemiotik</t>
  </si>
  <si>
    <t>Schüren</t>
  </si>
  <si>
    <t>978-3-374-05482-4</t>
  </si>
  <si>
    <t>978-3-374-05483-1</t>
  </si>
  <si>
    <t>https://doi.org/10.5771/9783374054831</t>
  </si>
  <si>
    <t>Greschat, Lehrwerk Evangelische Theologie, Kirchengeschichte I: Von der Alten Kirche bis zum
Hochmittelalter (Band 3)</t>
  </si>
  <si>
    <t>978-3-8487-7991-8</t>
  </si>
  <si>
    <t>978-3-7489-2383-1</t>
  </si>
  <si>
    <t>https://doi.org/10.5771/9783748923831</t>
  </si>
  <si>
    <t>Greß/Schnee/Jesberger, Gesundheitsökonomie</t>
  </si>
  <si>
    <t>978-3-8293-1915-7</t>
  </si>
  <si>
    <t>978-3-7489-4850-6</t>
  </si>
  <si>
    <t>https://doi.org/10.5771/9783748948506</t>
  </si>
  <si>
    <t>Grimberg, Neues Kommunales Haushaltsrecht LSA</t>
  </si>
  <si>
    <t>Sachsen-Anhalt</t>
  </si>
  <si>
    <t>978-3-8487-6196-8</t>
  </si>
  <si>
    <t>978-3-7489-0315-4</t>
  </si>
  <si>
    <t>https://doi.org/10.5771/9783748903154</t>
  </si>
  <si>
    <t>Gröpl/Guckelberger/Wohlfarth, Landesrecht Saarland</t>
  </si>
  <si>
    <t>Studienbuch Landesrecht</t>
  </si>
  <si>
    <t>Saarland</t>
  </si>
  <si>
    <t>978-3-8293-1780-1</t>
  </si>
  <si>
    <t>978-3-7489-3454-7</t>
  </si>
  <si>
    <t>https://doi.org/10.5771/9783748934547</t>
  </si>
  <si>
    <t>Grosse, Praktische Fälle aus dem Sozialrecht</t>
  </si>
  <si>
    <t>978-3-8293-2043-6</t>
  </si>
  <si>
    <t>978-3-7489-5145-2</t>
  </si>
  <si>
    <t>https://doi.org/10.5771/9783748951452</t>
  </si>
  <si>
    <t>Grosse, Praktische Fälle aus dem Sozialrecht. Klausuraufgaben mit Lösungen und Prüfungsschemata</t>
  </si>
  <si>
    <t>978-3-8293-2042-9</t>
  </si>
  <si>
    <t>978-3-7489-6286-1</t>
  </si>
  <si>
    <t>https://doi.org/10.5771/9783748962861</t>
  </si>
  <si>
    <t>Grosse/Weber/Wesemann, SGB II und SGB XII für Studium und Praxis (Bd. 1/3). Band 1: Grundsicherung für Arbeitsuchende</t>
  </si>
  <si>
    <t>978-3-8293-1991-1</t>
  </si>
  <si>
    <t>978-3-7489-5264-0</t>
  </si>
  <si>
    <t>https://doi.org/10.5771/9783748952640</t>
  </si>
  <si>
    <t>Grosse/Weber/Wesemann, SGB II und SGB XII für Studium und Praxis (Bd. 2/3)</t>
  </si>
  <si>
    <t>978-3-8293-1992-8</t>
  </si>
  <si>
    <t>978-3-7489-5265-7</t>
  </si>
  <si>
    <t>https://doi.org/10.5771/9783748952657</t>
  </si>
  <si>
    <t>Grosse/Weber/Wesemann, SGB II und SGB XII für Studium und Praxis (Bd. 3/3)</t>
  </si>
  <si>
    <t>978-3-7560-1989-2</t>
  </si>
  <si>
    <t>978-3-7489-5528-3</t>
  </si>
  <si>
    <t>Grotz/Schroeder, Das politische System der BRD</t>
  </si>
  <si>
    <t>978-3-7560-1595-5</t>
  </si>
  <si>
    <t>978-3-7489-4514-7</t>
  </si>
  <si>
    <t>https://doi.org/10.5771/9783748945147</t>
  </si>
  <si>
    <t>Grunwald, Technikfolgenabschätzung</t>
  </si>
  <si>
    <t>978-3-8293-1871-6</t>
  </si>
  <si>
    <t>978-3-7489-4848-3</t>
  </si>
  <si>
    <t>https://doi.org/10.5771/9783748948483</t>
  </si>
  <si>
    <t>Grutzpalk, Gesellschaftswissenschaftliche Grundlagen für Polizei und Verwaltung</t>
  </si>
  <si>
    <t>978-3-8487-8136-2</t>
  </si>
  <si>
    <t>978-3-7489-2552-1</t>
  </si>
  <si>
    <t>https://doi.org/10.5771/9783748925521</t>
  </si>
  <si>
    <t>Guckelberger, Allgemeines Verwaltungsrecht</t>
  </si>
  <si>
    <t>978-3-7560-0341-9</t>
  </si>
  <si>
    <t>978-3-7489-3641-1</t>
  </si>
  <si>
    <t>https://doi.org/10.5771/9783748936411</t>
  </si>
  <si>
    <t>Güldenpfennig, Sportphilosophie. Einführung</t>
  </si>
  <si>
    <t>978-3-415-05956-6</t>
  </si>
  <si>
    <t>978-3-415-05965-8</t>
  </si>
  <si>
    <t>https://doi.org/10.5771/9783415059658</t>
  </si>
  <si>
    <t>Gundel u.a., Sicherheit für Versammlungsstätten und Veranstaltungen</t>
  </si>
  <si>
    <t>978-3-8293-1810-5</t>
  </si>
  <si>
    <t>978-3-7489-1834-9</t>
  </si>
  <si>
    <t>https://doi.org/10.5771/9783748918349</t>
  </si>
  <si>
    <t>Gunkel/ Hoffmann, Beamtenrecht in Nordrhein-Westfalen</t>
  </si>
  <si>
    <t>978-3-415-05719-7</t>
  </si>
  <si>
    <t>978-3-415-05744-9</t>
  </si>
  <si>
    <t>https://doi.org/10.5771/9783415057449</t>
  </si>
  <si>
    <t>Haffner, Kosten-Nutzen-Abwägungen im Sicherheitsrecht</t>
  </si>
  <si>
    <t>978-3-8487-7936-9</t>
  </si>
  <si>
    <t>978-3-7489-2321-3</t>
  </si>
  <si>
    <t>https://doi.org/10.5771/9783748923213</t>
  </si>
  <si>
    <t>Hagemann, Das politische System Israels</t>
  </si>
  <si>
    <t>978-3-496-02869-7</t>
  </si>
  <si>
    <t>978-3-496-03028-7</t>
  </si>
  <si>
    <t>https://doi.org/10.5771/9783496030287</t>
  </si>
  <si>
    <t>Hahn, Materielle Kultur</t>
  </si>
  <si>
    <t>978-3-7560-0164-4</t>
  </si>
  <si>
    <t>978-3-7489-5084-4</t>
  </si>
  <si>
    <t>https://doi.org/10.5771/9783748950844</t>
  </si>
  <si>
    <t>Hajatpour, Islamische Ethik</t>
  </si>
  <si>
    <t>978-3-415-05495-0</t>
  </si>
  <si>
    <t>978-3-415-05566-7</t>
  </si>
  <si>
    <t>https://doi.org/10.5771/9783415055667</t>
  </si>
  <si>
    <t>Hamann u.a., Arbeitsrecht II</t>
  </si>
  <si>
    <t>978-3-7560-1711-9</t>
  </si>
  <si>
    <t>978-3-7489-4441-6</t>
  </si>
  <si>
    <t>Hancken/Borchert, Soziale Arbeit mit Gruppen</t>
  </si>
  <si>
    <t>978-3-8487-7649-8</t>
  </si>
  <si>
    <t>978-3-7489-1027-5</t>
  </si>
  <si>
    <t>Hansjürgens/Sommerfeld/Arnold/Abderhalden, Soziale Arbeit in der Suchthilfe und Suchtprävention</t>
  </si>
  <si>
    <t>978-3-8288-4522-0</t>
  </si>
  <si>
    <t>978-3-8288-7564-7</t>
  </si>
  <si>
    <t>https://doi.org/10.5771/9783828875647</t>
  </si>
  <si>
    <t>Hanstein/Lanig, Digital lehren</t>
  </si>
  <si>
    <t>978-3-8487-8664-0</t>
  </si>
  <si>
    <t>978-3-7489-3035-8</t>
  </si>
  <si>
    <t>https://doi.org/10.5771/9783748930358</t>
  </si>
  <si>
    <t>Hartmann ua., Landesrecht Niedersachsen</t>
  </si>
  <si>
    <t>Niedersachsen</t>
  </si>
  <si>
    <t>978-3-8469-0401-5</t>
  </si>
  <si>
    <t>978-3-7489-5081-3</t>
  </si>
  <si>
    <t>Härtner/Eschmann, Predigen lernen</t>
  </si>
  <si>
    <t>978-3-943001-81-5</t>
  </si>
  <si>
    <t>978-3-7489-5005-9</t>
  </si>
  <si>
    <t>https://doi.org/10.5771/9783748950059</t>
  </si>
  <si>
    <t>Hartnuß, Gemeinsam gestalten: Soziale Arbeit und bürgerschaftliches Engagement. Das Handbuch für Studium und Praxis</t>
  </si>
  <si>
    <t>ReiheStudienbücher</t>
  </si>
  <si>
    <t>978-3-8487-8872-9</t>
  </si>
  <si>
    <t>978-3-7489-2929-1</t>
  </si>
  <si>
    <t>https://doi.org/10.5771/9783748929291</t>
  </si>
  <si>
    <t>Hebeler/Buhr, Examinatorium Sozialrecht</t>
  </si>
  <si>
    <t>978-3-415-04843-0</t>
  </si>
  <si>
    <t>978-3-415-05068-6</t>
  </si>
  <si>
    <t>https://doi.org/10.5771/9783415050686</t>
  </si>
  <si>
    <t>Heckmann u.a., Adäquates Sicherheitsniveau bei der elektronischen Kommunikation</t>
  </si>
  <si>
    <t>978-3-7560-1453-8</t>
  </si>
  <si>
    <t>978-3-7489-1990-2</t>
  </si>
  <si>
    <t>Heibach, Medienästhetik</t>
  </si>
  <si>
    <t>978-3-8293-1922-5</t>
  </si>
  <si>
    <t>978-3-7489-4715-8</t>
  </si>
  <si>
    <t>https://doi.org/10.5771/9783748947158</t>
  </si>
  <si>
    <t>Heid, Beamtenrecht des Bundes</t>
  </si>
  <si>
    <t>978-3-8487-7439-5</t>
  </si>
  <si>
    <t>978-3-7489-1444-0</t>
  </si>
  <si>
    <t>https://doi.org/10.5771/9783748914440</t>
  </si>
  <si>
    <t>Heinrich/Reinbacher, Examinatorium Strafprozessrecht</t>
  </si>
  <si>
    <t>978-3-496-01354-9</t>
  </si>
  <si>
    <t>978-3-496-03033-1</t>
  </si>
  <si>
    <t>https://doi.org/10.5771/9783496030331</t>
  </si>
  <si>
    <t>Helten, Architektur</t>
  </si>
  <si>
    <t>Reimer Kunstwissenschaft</t>
  </si>
  <si>
    <t>978-3-415-04574-3</t>
  </si>
  <si>
    <t>978-3-415-05049-5</t>
  </si>
  <si>
    <t>https://doi.org/10.5771/9783415050495</t>
  </si>
  <si>
    <t>Henkel u.a., Die Kommunalisierung von Staatsaufgaben</t>
  </si>
  <si>
    <t>Schriften zum deutschen und europäischen Kommunalrecht</t>
  </si>
  <si>
    <t>978-3-415-04865-2</t>
  </si>
  <si>
    <t>978-3-415-05057-0</t>
  </si>
  <si>
    <t>https://doi.org/10.5771/9783415050570</t>
  </si>
  <si>
    <t>Henneke u.a., Kommunale Verantwortung für Gesundheit und Pflege</t>
  </si>
  <si>
    <t>978-3-415-04531-6</t>
  </si>
  <si>
    <t>978-3-415-05059-4</t>
  </si>
  <si>
    <t>https://doi.org/10.5771/9783415050594</t>
  </si>
  <si>
    <t>Henneke u.a., Sparkassen, Landes- und Förderbanken nach der Finanzmarktkrise</t>
  </si>
  <si>
    <t>978-3-7560-1680-8</t>
  </si>
  <si>
    <t>978-3-7489-4378-5</t>
  </si>
  <si>
    <t>Henningsen/Jochem, Die politischen Systeme Nordeuropas</t>
  </si>
  <si>
    <t>978-3-8487-2271-6</t>
  </si>
  <si>
    <t>978-3-8452-6366-3</t>
  </si>
  <si>
    <t>https://doi.org/10.5771/9783845263663</t>
  </si>
  <si>
    <t xml:space="preserve">Herbolsheimer/Krüper, Baurecht </t>
  </si>
  <si>
    <t>978-3-415-06255-9</t>
  </si>
  <si>
    <t>978-3-415-06256-6</t>
  </si>
  <si>
    <t>https://doi.org/10.5771/9783415062566</t>
  </si>
  <si>
    <t>Hermanutz u.a., Strukturierte Vernehmung und Glaubhaftigkeit</t>
  </si>
  <si>
    <t>978-3-7560-0960-2</t>
  </si>
  <si>
    <t>978-3-7489-4621-2</t>
  </si>
  <si>
    <t>https://doi.org/10.5771/9783748946212</t>
  </si>
  <si>
    <t>Hermes/Reimer, Landesrecht Hessen, Studienbuch</t>
  </si>
  <si>
    <t>978-3-415-04174-5</t>
  </si>
  <si>
    <t>978-3-415-05048-8</t>
  </si>
  <si>
    <t>https://doi.org/10.5771/9783415050488</t>
  </si>
  <si>
    <t>Herrmann u.a., Die Anwaltsklausur im öffentlichen Recht</t>
  </si>
  <si>
    <t>978-3-7560-1016-5</t>
  </si>
  <si>
    <t>978-3-7489-4668-7</t>
  </si>
  <si>
    <t>https://doi.org/10.5771/9783748946687</t>
  </si>
  <si>
    <t>Herz, Sportphilosophie</t>
  </si>
  <si>
    <t>978-3-415-04958-1</t>
  </si>
  <si>
    <t>978-3-415-05130-0</t>
  </si>
  <si>
    <t>https://doi.org/10.5771/9783415051300</t>
  </si>
  <si>
    <t>Heussen, Interessante Zeiten</t>
  </si>
  <si>
    <t>978-3-7560-3313-3</t>
  </si>
  <si>
    <t>978-3-7489-6247-2</t>
  </si>
  <si>
    <t>Hill/Hartmann, Historische Sprachwissenschaft</t>
  </si>
  <si>
    <t>978-3-7560-1463-7</t>
  </si>
  <si>
    <t>978-3-7489-2000-7</t>
  </si>
  <si>
    <t>https://doi.org/10.5771/9783748920007</t>
  </si>
  <si>
    <t>Hirdina, Arbeitsrecht</t>
  </si>
  <si>
    <t>978-3-415-06797-4</t>
  </si>
  <si>
    <t>978-3-415-06798-1</t>
  </si>
  <si>
    <t>https://doi.org/10.5771/9783415067981</t>
  </si>
  <si>
    <t>Hirschberger, Tabellen zur Bilanzierung und Rechnungslegung</t>
  </si>
  <si>
    <t>978-3-415-07362-3</t>
  </si>
  <si>
    <t>978-3-415-07363-0</t>
  </si>
  <si>
    <t>https://doi.org/10.5771/9783415073630</t>
  </si>
  <si>
    <t>Hitschold ua, Der Staat</t>
  </si>
  <si>
    <t>978-3-8487-7846-1</t>
  </si>
  <si>
    <t>978-3-7489-2256-8</t>
  </si>
  <si>
    <t>https://doi.org/10.5771/9783748922568</t>
  </si>
  <si>
    <t>Hoff/Zwicker-Pelzer, Beratung und Beratungswissenschaft</t>
  </si>
  <si>
    <t>978-3-7560-0285-6</t>
  </si>
  <si>
    <t>978-3-7489-3556-8</t>
  </si>
  <si>
    <t>Höffler/Butz, Schlüsseltexte Rechtssoziologie</t>
  </si>
  <si>
    <t>Nomos Studien</t>
  </si>
  <si>
    <t>978-3-415-07660-0</t>
  </si>
  <si>
    <t>978-3-415-07661-7</t>
  </si>
  <si>
    <t>https://doi.org/10.5771/9783415076617</t>
  </si>
  <si>
    <t>Hoffmann/Hüsgen, Führung und Personalmanagement für die Sicherheitswirtschaft</t>
  </si>
  <si>
    <t>978-3-7560-1053-0</t>
  </si>
  <si>
    <t>978-3-7489-4169-9</t>
  </si>
  <si>
    <t>https://doi.org/10.5771/9783748941699</t>
  </si>
  <si>
    <t>Hoffmann-Riem/Koch, Landesrecht Hamburg. Studienbuch</t>
  </si>
  <si>
    <t>978-3-8293-1970-6</t>
  </si>
  <si>
    <t>978-3-7489-5267-1</t>
  </si>
  <si>
    <t>https://doi.org/10.5771/9783748952671</t>
  </si>
  <si>
    <t>Hofmann/Wiesener, Praktische Fälle aus dem Kommunalrecht</t>
  </si>
  <si>
    <t>978-3-8487-8868-2</t>
  </si>
  <si>
    <t>978-3-7489-2925-3</t>
  </si>
  <si>
    <t>Hohlfeld, Crossmedia</t>
  </si>
  <si>
    <t>978-3-7560-1086-8</t>
  </si>
  <si>
    <t>978-3-7489-4111-8</t>
  </si>
  <si>
    <t>Holzer, Politische Soziologie</t>
  </si>
  <si>
    <t>978-3-8487-6302-3</t>
  </si>
  <si>
    <t>978-3-7489-0408-3</t>
  </si>
  <si>
    <t>https://doi.org/10.5771/9783748904083</t>
  </si>
  <si>
    <t>Homann/Poppe, Schuldnerberatung in der Sozialen Arbeit</t>
  </si>
  <si>
    <t>978-3-8487-6714-4</t>
  </si>
  <si>
    <t>978-3-7489-0835-7</t>
  </si>
  <si>
    <t>https://doi.org/10.5771/9783748908357</t>
  </si>
  <si>
    <t>Höpflinger/Müller, Religionen und Tod</t>
  </si>
  <si>
    <t>978-3-7560-3031-6</t>
  </si>
  <si>
    <t>978-3-7489-5310-4</t>
  </si>
  <si>
    <t>Horn, Politische Philosophie</t>
  </si>
  <si>
    <t xml:space="preserve">978-3-8989-9950-2 </t>
  </si>
  <si>
    <t>978-3-8403-1191-8</t>
  </si>
  <si>
    <t>https://doi.org/10.5771/9783840311918</t>
  </si>
  <si>
    <t>Hottenrot/Neumann, Trainingswissenschaft</t>
  </si>
  <si>
    <t>978-3-415-04627-6</t>
  </si>
  <si>
    <t>978-3-415-05051-8</t>
  </si>
  <si>
    <t>https://doi.org/10.5771/9783415050518</t>
  </si>
  <si>
    <t>Hsieh, E-Mail-Überwachung zur Gefahrenabwehr</t>
  </si>
  <si>
    <t>978-3-415-04387-9</t>
  </si>
  <si>
    <t>978-3-415-05069-3</t>
  </si>
  <si>
    <t>https://doi.org/10.5771/9783415050693</t>
  </si>
  <si>
    <t>Huber, Beiträge zu Juristenausbildung und Hochschulrecht</t>
  </si>
  <si>
    <t>Veröffentlichungen des Deutschen Juristen-Fakultätentages</t>
  </si>
  <si>
    <t>978-3-415-04388-6</t>
  </si>
  <si>
    <t>978-3-415-05071-6</t>
  </si>
  <si>
    <t>https://doi.org/10.5771/9783415050716</t>
  </si>
  <si>
    <t>Huber, Beschlüsse des Deutschen Juristen-Fakultätentages 1999-2009</t>
  </si>
  <si>
    <t>978-3-7560-0100-2</t>
  </si>
  <si>
    <t>978-3-7489-1507-2</t>
  </si>
  <si>
    <t>https://doi.org/10.5771/9783748915072</t>
  </si>
  <si>
    <t xml:space="preserve">Huber/Wollenschläger, Landesrecht Bayern - Studienbuch </t>
  </si>
  <si>
    <t>Bayern</t>
  </si>
  <si>
    <t>978-3-415-06557-4</t>
  </si>
  <si>
    <t>978-3-415-06749-3</t>
  </si>
  <si>
    <t>https://doi.org/10.5771/9783415067493</t>
  </si>
  <si>
    <t>Hübsch u.a., Bayerisches Psychisch-Krankenhilfe-Gesetz (BayPsychKHG)</t>
  </si>
  <si>
    <t>978-3-7560-0229-0</t>
  </si>
  <si>
    <t>978-3-7489-3753-1</t>
  </si>
  <si>
    <t>Hübscher, Wirtschafts- und Unternehmensethik</t>
  </si>
  <si>
    <t>Studienkurs Ethik</t>
  </si>
  <si>
    <t>978-3-8487-7324-4</t>
  </si>
  <si>
    <t>978-3-7489-1332-0</t>
  </si>
  <si>
    <t>https://doi.org/10.5771/9783748913320</t>
  </si>
  <si>
    <t>Hummer/Vedder, Europarecht in Fällen</t>
  </si>
  <si>
    <t>978-3-8487-3606-5</t>
  </si>
  <si>
    <t>978-3-8452-7911-4</t>
  </si>
  <si>
    <t>Huster, Allgemeine Grundrechtsdogmatik. Einführung</t>
  </si>
  <si>
    <t>978-3-8487-8491-2</t>
  </si>
  <si>
    <t>978-3-7489-2871-3</t>
  </si>
  <si>
    <t>https://doi.org/10.5771/9783748928713</t>
  </si>
  <si>
    <t>Hutter, Religionsgeschichte. Einführung</t>
  </si>
  <si>
    <t>978-3-7560-0236-8</t>
  </si>
  <si>
    <t>978-3-7489-3763-0</t>
  </si>
  <si>
    <t>https://doi.org/10.5771/9783748937630</t>
  </si>
  <si>
    <t>Janda, Pflegerecht</t>
  </si>
  <si>
    <t>978-3-7965-1229-2</t>
  </si>
  <si>
    <t>978-3-7965-4588-7</t>
  </si>
  <si>
    <t>https://doi.org/10.24894/978-3-7965-4588-7</t>
  </si>
  <si>
    <t>Jenni, Ergänzungsheft zum Lehrbuch der Hebräischen Sprache</t>
  </si>
  <si>
    <t>Schwabe Verlag</t>
  </si>
  <si>
    <t>978-3-7965-1230-8</t>
  </si>
  <si>
    <t>978-3-7965-4587-0</t>
  </si>
  <si>
    <t>https://doi.org/10.24894/978-3-7965-4587-0</t>
  </si>
  <si>
    <t>Jenni, Lehrbuch der Hebräischen Sprache des Alten Testaments</t>
  </si>
  <si>
    <t>978-3-415-07083-7</t>
  </si>
  <si>
    <t>978-3-415-07084-4</t>
  </si>
  <si>
    <t>https://doi.org/10.5771/9783415070844</t>
  </si>
  <si>
    <t>Jesser, Das Niedersächsische Kommunalrecht</t>
  </si>
  <si>
    <t>978-3-415-07426-2</t>
  </si>
  <si>
    <t>978-3-415-07427-9</t>
  </si>
  <si>
    <t>https://doi.org/10.5771/9783415074279</t>
  </si>
  <si>
    <t>Jochmann/Zitzmann/Pabst, Sachkundeprüfung im Bewachungsgewerbe gemäß § 34a GewO</t>
  </si>
  <si>
    <t>978-3-415-07065-3</t>
  </si>
  <si>
    <t>978-3-415-07066-0</t>
  </si>
  <si>
    <t>https://doi.org/10.5771/9783415070660</t>
  </si>
  <si>
    <t>Jochmann/Zitzmann/Pabst, Sachkundeprüfung im Bewachungsgewerbe in Frage und Antwort gemäß § 34a GewO</t>
  </si>
  <si>
    <t>978-3-415-07482-8</t>
  </si>
  <si>
    <t>978-3-415-07483-5</t>
  </si>
  <si>
    <t>https://doi.org/10.5771/9783415074835</t>
  </si>
  <si>
    <t>Jochmann/Zitzmann/Pabst, Unterrichtungsverfahren im Bewachungsgewerbe gemäß § 34a GewO</t>
  </si>
  <si>
    <t>978-3-8293-1953-9</t>
  </si>
  <si>
    <t>978-3-7489-5262-6</t>
  </si>
  <si>
    <t>https://doi.org/10.5771/9783748952626</t>
  </si>
  <si>
    <t>Johannisbauer/Bode, Prüfungsschmata Öffentliches Recht</t>
  </si>
  <si>
    <t>978-3-8487-8509-4</t>
  </si>
  <si>
    <t>978-3-7489-3303-8</t>
  </si>
  <si>
    <t>Jun/Ritzi, Politische Partizipation und Repräsentation</t>
  </si>
  <si>
    <t>978-3-8293-1276-9</t>
  </si>
  <si>
    <t>978-3-7489-4713-4</t>
  </si>
  <si>
    <t>https://doi.org/10.5771/9783748947134</t>
  </si>
  <si>
    <t>Jung/Pankoke-Wunderwald/Schiemenz, Wirtschaftliches Grundwissen für die öffentliche Verwaltung</t>
  </si>
  <si>
    <t>978-3-415-05809-5</t>
  </si>
  <si>
    <t>978-3-415-05879-8</t>
  </si>
  <si>
    <t>https://doi.org/10.5771/9783415058798</t>
  </si>
  <si>
    <t>Jürgen, Das Allgemeine Gleichbehandlungsgesetz</t>
  </si>
  <si>
    <t>978-3-7560-0189-7</t>
  </si>
  <si>
    <t>978-3-7489-5108-7</t>
  </si>
  <si>
    <t>Jürgens, Psychologie für die Soziale Arbeit 3. Aufl.</t>
  </si>
  <si>
    <t>978-3-943001-69-3</t>
  </si>
  <si>
    <t>978-3-7489-5009-7</t>
  </si>
  <si>
    <t>https://doi.org/10.5771/9783748950097</t>
  </si>
  <si>
    <t>Kahrass/Mertz, Ethik in der Public Health. Analysieren, Bewerten, Entscheiden</t>
  </si>
  <si>
    <t>978-3-7560-2357-8</t>
  </si>
  <si>
    <t>978-3-7489-5035-6</t>
  </si>
  <si>
    <t>Kainer, Sachenrecht. Mobiliar- und Immobiliarsachenrecht</t>
  </si>
  <si>
    <t>978-3-415-07337-1</t>
  </si>
  <si>
    <t>978-3-415-07338-8</t>
  </si>
  <si>
    <t>https://doi.org/10.5771/9783415073388</t>
  </si>
  <si>
    <t>Kaiser, Fachkraft/Servicekraft für Schutz und Sicherheit</t>
  </si>
  <si>
    <t>978-3-415-06117-0</t>
  </si>
  <si>
    <t>978-3-415-06123-1</t>
  </si>
  <si>
    <t>https://doi.org/10.5771/9783415061231</t>
  </si>
  <si>
    <t>Kaiser, Fachkraft/Servicekraft für Schutz und Sicherheit – B</t>
  </si>
  <si>
    <t>978-3-415-06044-9</t>
  </si>
  <si>
    <t>978-3-415-06045-6</t>
  </si>
  <si>
    <t>https://doi.org/10.5771/9783415060456</t>
  </si>
  <si>
    <t>Kalbfleisch, Die Waffensachkundeprüfung</t>
  </si>
  <si>
    <t>978-3-415-06427-0</t>
  </si>
  <si>
    <t>978-3-415-06428-7</t>
  </si>
  <si>
    <t>https://doi.org/10.5771/9783415064287</t>
  </si>
  <si>
    <t>Kalbfleisch, Interventionsdienst</t>
  </si>
  <si>
    <t>Sicher Informiert</t>
  </si>
  <si>
    <t>978-3-374-05488-6</t>
  </si>
  <si>
    <t>978-3-374-05489-3</t>
  </si>
  <si>
    <t>https://doi.org/10.5771/9783374054893</t>
  </si>
  <si>
    <t>Karle, Praktische Theologie</t>
  </si>
  <si>
    <t>Lehrwerk Evangelische Theologie (LETh) | 7</t>
  </si>
  <si>
    <t>978-3-7560-0300-6</t>
  </si>
  <si>
    <t>978-3-7489-3690-9</t>
  </si>
  <si>
    <t>https://doi.org/10.5771/9783748936909</t>
  </si>
  <si>
    <t>Karnowski, Diffusionstheorie</t>
  </si>
  <si>
    <t>978-3-7560-0919-0</t>
  </si>
  <si>
    <t>978-3-7489-1666-6</t>
  </si>
  <si>
    <t>Kaspar, Strafrecht – Allgemeiner Teil</t>
  </si>
  <si>
    <t>978-3-7560-0200-9</t>
  </si>
  <si>
    <t>978-3-7489-5115-5</t>
  </si>
  <si>
    <t>Kaspar/Reinbacher, Casebook Strafrecht. Allgemeiner Teil</t>
  </si>
  <si>
    <t>978-3-8487-7897-3</t>
  </si>
  <si>
    <t>978-3-7489-2298-8</t>
  </si>
  <si>
    <t>https://doi.org/10.5771/9783748922988</t>
  </si>
  <si>
    <t>Kaspar/Schön, Einführung in das japanische Recht</t>
  </si>
  <si>
    <t>978-3-415-06895-7</t>
  </si>
  <si>
    <t>978-3-415-06896-4</t>
  </si>
  <si>
    <t>https://doi.org/10.5771/9783415068964</t>
  </si>
  <si>
    <t>Katschemba, Prüfungswissen Fachkraft für Schutz und Sicherheit Band 1</t>
  </si>
  <si>
    <t>978-3-415-06877-3</t>
  </si>
  <si>
    <t>978-3-415-06878-0</t>
  </si>
  <si>
    <t>https://doi.org/10.5771/9783415068780</t>
  </si>
  <si>
    <t>Katschemba, Prüfungswissen Fachkraft/Servicekraft für Schutz und Sicherheit Band 2</t>
  </si>
  <si>
    <t>978-3-8487-4115-1</t>
  </si>
  <si>
    <t>978-3-8452-8424-8</t>
  </si>
  <si>
    <t>Keiser, Rechtsgeschichte</t>
  </si>
  <si>
    <t>978-3-415-06552-9</t>
  </si>
  <si>
    <t>978-3-415-06553-6</t>
  </si>
  <si>
    <t>https://doi.org/10.5771/9783415065536</t>
  </si>
  <si>
    <t>Keller u.a., Telekommunikationsüberwachung und andere verdeckte Ermittlungsmaßnahmen</t>
  </si>
  <si>
    <t>978-3-415-06612-0</t>
  </si>
  <si>
    <t>978-3-415-06613-7</t>
  </si>
  <si>
    <t>https://doi.org/10.5771/9783415066137</t>
  </si>
  <si>
    <t>Keller, Fälle und Lösungen zum Eingriffsrecht in Nordrhein-Westfalen. Bd. 1</t>
  </si>
  <si>
    <t>978-3-415-06996-1</t>
  </si>
  <si>
    <t>978-3-415-06997-8</t>
  </si>
  <si>
    <t>https://doi.org/10.5771/9783415069978</t>
  </si>
  <si>
    <t>Keller, Fälle und Lösungen zum Eingriffsrecht in Nordrhein-Westfalen. Bd. 2</t>
  </si>
  <si>
    <t>978-3-415-06661-8</t>
  </si>
  <si>
    <t>978-3-415-06662-5</t>
  </si>
  <si>
    <t>https://doi.org/10.5771/9783415066625</t>
  </si>
  <si>
    <t>Keller, Gemeindeordnung, Landkreisordnung, Verwaltungsgemeinschaftsordnung für den Freistaat Bayern</t>
  </si>
  <si>
    <t>18</t>
  </si>
  <si>
    <t>978-3-8487-7534-7</t>
  </si>
  <si>
    <t>978-3-7489-3383-0</t>
  </si>
  <si>
    <t>https://doi.org/10.5771/9783748933830</t>
  </si>
  <si>
    <t>Kenntner, Öffentliches Recht in Baden-Württemberg</t>
  </si>
  <si>
    <t>978-3-8487-6174-6</t>
  </si>
  <si>
    <t>978-3-7489-0293-5</t>
  </si>
  <si>
    <t>https://doi.org/10.5771/9783748902935</t>
  </si>
  <si>
    <t>Kepert/Kunkel, Kinder- und Jugendhilferecht. Fälle und Lösungen</t>
  </si>
  <si>
    <t>978-3-96821-995-0</t>
  </si>
  <si>
    <t>978-3-96821-996-7</t>
  </si>
  <si>
    <t>Keym, Musik und Kulturtransfer</t>
  </si>
  <si>
    <t>Lehrbuch Musikwissenschaft 2026 I</t>
  </si>
  <si>
    <t>978-3-7560-1301-2</t>
  </si>
  <si>
    <t>978-3-7489-1811-0</t>
  </si>
  <si>
    <t>Kilian/Knuth, Medienmanagement</t>
  </si>
  <si>
    <t>978-3-7560-0578-9</t>
  </si>
  <si>
    <t>978-3-7489-3932-0</t>
  </si>
  <si>
    <t>https://doi.org/10.5771/9783748939320</t>
  </si>
  <si>
    <t>Kilian/Wendt, Europäisches Wirtschaftsrecht</t>
  </si>
  <si>
    <t>978-3-7560-1274-9</t>
  </si>
  <si>
    <t>978-3-7489-4025-8</t>
  </si>
  <si>
    <t>https://doi.org/10.5771/9783748940258</t>
  </si>
  <si>
    <t>Kindhäuser/Böse, Strafrecht Besonderer Teil II. Straftaten gegen Vermögensrechte</t>
  </si>
  <si>
    <t>978-3-7560-0186-6</t>
  </si>
  <si>
    <t>978-3-7489-5105-6</t>
  </si>
  <si>
    <t>Kindhäuser/Schramm, Strafrecht Besonderer Teil I. Straftaten gegen Persönlichkeitsrechte, Staat und Gesellschaft</t>
  </si>
  <si>
    <t>978-3-7560-1986-1</t>
  </si>
  <si>
    <t>978-3-7489-5525-2</t>
  </si>
  <si>
    <t>Kindhäuser/Schumann, Strafprozessrecht</t>
  </si>
  <si>
    <t>978-3-7560-0204-7</t>
  </si>
  <si>
    <t>978-3-7489-5118-6</t>
  </si>
  <si>
    <t>Kindhäuser/Zimmermann, Strafrecht Allgemeiner Teil</t>
  </si>
  <si>
    <t>978-3-8487-8065-5</t>
  </si>
  <si>
    <t>978-3-7489-2451-7</t>
  </si>
  <si>
    <t>https://doi.org/10.5771/9783748924517</t>
  </si>
  <si>
    <t>Kirchberg, Öffentliches Medienrecht mit privatrechtlichen Bezügen</t>
  </si>
  <si>
    <t>978-3-415-07603-7</t>
  </si>
  <si>
    <t>978-3-415-07604-4</t>
  </si>
  <si>
    <t>https://doi.org/10.5771/9783415076044</t>
  </si>
  <si>
    <t>Kirchhoff, Europa und Polizei. Lehrbuch zum Europarecht Auswirkungen auf die Gefahrenabwehr und Strafverfolgung</t>
  </si>
  <si>
    <t>978-3-7560-1341-8</t>
  </si>
  <si>
    <t>978-3-7489-1868-4</t>
  </si>
  <si>
    <t>https://doi.org/10.5771/9783748918684</t>
  </si>
  <si>
    <t>Kirchschläger, Ethical Decision-Making</t>
  </si>
  <si>
    <t>978-3-7560-1317-3</t>
  </si>
  <si>
    <t>978-3-7489-1820-2</t>
  </si>
  <si>
    <t>https://doi.org/10.5771/9783748918202</t>
  </si>
  <si>
    <t>Kirchschläger, Ethisches Entscheiden</t>
  </si>
  <si>
    <t>978-3-8487-3822-9</t>
  </si>
  <si>
    <t>978-3-8452-8152-0</t>
  </si>
  <si>
    <t>Kirste, Geschichte der Rechtsphilosophie der Neuzeit</t>
  </si>
  <si>
    <t>978-3-7560-1406-4</t>
  </si>
  <si>
    <t>978-3-7489-1946-9</t>
  </si>
  <si>
    <t>https://doi.org/10.5771/9783748919469</t>
  </si>
  <si>
    <t>Kirste, Rechtsphilosophie. Einführung</t>
  </si>
  <si>
    <t>978-3-415-07413-2</t>
  </si>
  <si>
    <t>978-3-415-07414-9</t>
  </si>
  <si>
    <t>https://doi.org/10.5771/9783415074149</t>
  </si>
  <si>
    <t>Klaiber, PolRep für die Laufbahnprüfung mD in Baden-Württemberg</t>
  </si>
  <si>
    <t>978-3-8487-2753-7</t>
  </si>
  <si>
    <t>978-3-8452-7094-4</t>
  </si>
  <si>
    <t>Klass, Urheberrecht</t>
  </si>
  <si>
    <t>978-3-7560-0700-4</t>
  </si>
  <si>
    <t>978-3-7489-4290-0</t>
  </si>
  <si>
    <t>Klee/Schröder, Politikdidaktik</t>
  </si>
  <si>
    <t>978-3-8487-4533-3</t>
  </si>
  <si>
    <t>978-3-8452-8786-7</t>
  </si>
  <si>
    <t>Klees/Keisenberg, Klausurtraining Zivilrecht - AT und Schuldrecht</t>
  </si>
  <si>
    <t>978-3-7560-0183-5</t>
  </si>
  <si>
    <t>978-3-7489-5102-5</t>
  </si>
  <si>
    <t>Kling/Thomas, Wettbewerbs- und Kartellrecht</t>
  </si>
  <si>
    <t>NomosStudien</t>
  </si>
  <si>
    <t>978-3-415-07138-4</t>
  </si>
  <si>
    <t>978-3-415-07139-1</t>
  </si>
  <si>
    <t>https://doi.org/10.5771/9783415071391</t>
  </si>
  <si>
    <t>Klocke, Arbeitsrecht</t>
  </si>
  <si>
    <t>978-3-8487-8202-4</t>
  </si>
  <si>
    <t>978-3-7489-2608-5</t>
  </si>
  <si>
    <t>https://doi.org/10.5771/9783748926085</t>
  </si>
  <si>
    <t>Knauff, Landesrecht Thüringen Studienbuch</t>
  </si>
  <si>
    <t>Thüringen</t>
  </si>
  <si>
    <t>978-3-8487-7482-1</t>
  </si>
  <si>
    <t>978-3-7489-3273-4</t>
  </si>
  <si>
    <t>https://doi.org/10.5771/9783748932734</t>
  </si>
  <si>
    <t>Knauff, Öffentliches Wirtschaftsrecht</t>
  </si>
  <si>
    <t>978-3-8487-6382-5</t>
  </si>
  <si>
    <t>978-3-7489-0479-3</t>
  </si>
  <si>
    <t>https://doi.org/10.5771/9783748904793</t>
  </si>
  <si>
    <t>Koch, Polizei- und Ordnungsrecht Niedersachsen</t>
  </si>
  <si>
    <t>978-3-7560-0248-1</t>
  </si>
  <si>
    <t>978-3-7489-3771-5</t>
  </si>
  <si>
    <t>https://doi.org/10.5771/9783748937715</t>
  </si>
  <si>
    <t>Koch/Kruse/Wiese, Vertragsgestaltung</t>
  </si>
  <si>
    <t>978-3-7560-1753-9</t>
  </si>
  <si>
    <t>978-3-7489-4832-2</t>
  </si>
  <si>
    <t>https://doi.org/10.5771/9783748948322</t>
  </si>
  <si>
    <t>Kocher, Europäisches Arbeitsrecht</t>
  </si>
  <si>
    <t>978-3-7560-0487-4</t>
  </si>
  <si>
    <t>978-3-7489-3812-5</t>
  </si>
  <si>
    <t>https://doi.org/10.5771/9783748938125</t>
  </si>
  <si>
    <t>Köhler, Examinatorium Internationales Privatrecht</t>
  </si>
  <si>
    <t>978-3-415-05494-3</t>
  </si>
  <si>
    <t>978-3-415-05563-6</t>
  </si>
  <si>
    <t>https://doi.org/10.5771/9783415055636</t>
  </si>
  <si>
    <t>Kokemoor u.a., Arbeitsrecht I</t>
  </si>
  <si>
    <t>978-3-7560-1000-4</t>
  </si>
  <si>
    <t>978-3-7489-4655-7</t>
  </si>
  <si>
    <t>Kornol/Wahlmann, Zwangsvollstreckungsrecht</t>
  </si>
  <si>
    <t>Lehrbuch Jura Referendariat 2026 I</t>
  </si>
  <si>
    <t>978-3-374-05350-6</t>
  </si>
  <si>
    <t>978-3-374-06313-0</t>
  </si>
  <si>
    <t>https://doi.org/10.5771/9783374063130</t>
  </si>
  <si>
    <t xml:space="preserve">Körtner, Dogmatik </t>
  </si>
  <si>
    <t>Lehrwerk Evangelische Theologie (LETh) | 5</t>
  </si>
  <si>
    <t>978-3-374-05285-1</t>
  </si>
  <si>
    <t>978-3-374-05351-3</t>
  </si>
  <si>
    <t>https://doi.org/10.5771/9783374053513</t>
  </si>
  <si>
    <t>Körtner, Ökumenische Kirchenkunde</t>
  </si>
  <si>
    <t>Lehrwerk Evangelische Theologie (LETh) | 9</t>
  </si>
  <si>
    <t>978-3-415-05551-3</t>
  </si>
  <si>
    <t>978-3-415-05553-7</t>
  </si>
  <si>
    <t>https://doi.org/10.5771/9783415055537</t>
  </si>
  <si>
    <t>Korts, Grundzüge im internationalen Steuerrecht</t>
  </si>
  <si>
    <t>978-3-8293-2067-2</t>
  </si>
  <si>
    <t>kommt</t>
  </si>
  <si>
    <t>Korzen-Mittelhäußer/ Kilian/Wagner, SL 08 - Personalwesen</t>
  </si>
  <si>
    <t>978-3-8487-7432-6</t>
  </si>
  <si>
    <t>978-3-7489-1433-4</t>
  </si>
  <si>
    <t>https://doi.org/10.5771/9783748914334</t>
  </si>
  <si>
    <t>Kraatz, Ordnungswidrigkeitenrecht</t>
  </si>
  <si>
    <t>978-3-8487-7319-0</t>
  </si>
  <si>
    <t>978-3-7489-1329-0</t>
  </si>
  <si>
    <t>https://doi.org/10.5771/9783748913290</t>
  </si>
  <si>
    <t>Krajewski, Völkerrecht</t>
  </si>
  <si>
    <t>978-3-8487-4869-3</t>
  </si>
  <si>
    <t>978-3-8452-8987-8</t>
  </si>
  <si>
    <t>https://doi.org/10.5771/9783845289878</t>
  </si>
  <si>
    <t>Krämer, Fallbeispieleffekte</t>
  </si>
  <si>
    <t>978-3-8487-7539-2</t>
  </si>
  <si>
    <t>978-3-7489-3387-8</t>
  </si>
  <si>
    <t>Krause, Arbeitsrecht</t>
  </si>
  <si>
    <t>978-3-8487-8477-6</t>
  </si>
  <si>
    <t>978-3-7489-2857-7</t>
  </si>
  <si>
    <t>Krauss/Polubojarinova, Komparatistik</t>
  </si>
  <si>
    <t>978-3-7560-0699-1</t>
  </si>
  <si>
    <t>978-3-7489-4289-4</t>
  </si>
  <si>
    <t>Krell/Schlotter, Weltbilder und Weltordnung. Einführung in die Theorie der internationalen Beziehungen</t>
  </si>
  <si>
    <t>978-3-415-04827-0</t>
  </si>
  <si>
    <t>978-3-415-05024-2</t>
  </si>
  <si>
    <t>https://doi.org/10.5771/9783415050242</t>
  </si>
  <si>
    <t>Kreutz ua, Realitäten des Zivilrechts Grenzen des Zivilrecht</t>
  </si>
  <si>
    <t>978-3-7560-1248-0</t>
  </si>
  <si>
    <t>978-3-7489-1789-2</t>
  </si>
  <si>
    <t>https://doi.org/10.5771/9783748917892</t>
  </si>
  <si>
    <t>Kropp/Sonnberger, Environmental sociology</t>
  </si>
  <si>
    <t>978-3-8487-5035-1</t>
  </si>
  <si>
    <t>978-3-8452-9207-6</t>
  </si>
  <si>
    <t>https://doi.org/10.5771/9783845292076</t>
  </si>
  <si>
    <t>Kropp/Sonnberger, Umweltsoziologie</t>
  </si>
  <si>
    <t>978-3-8487-7435-7</t>
  </si>
  <si>
    <t>978-3-7489-1436-5</t>
  </si>
  <si>
    <t>https://doi.org/10.5771/9783748914365</t>
  </si>
  <si>
    <t>Krüper, Grundlagen des Rechts</t>
  </si>
  <si>
    <t>978-3-8293-1951-5</t>
  </si>
  <si>
    <t>Kubitza/ Mollik, SL 16 - Bescheidtechnik</t>
  </si>
  <si>
    <t>978-3-8487-3904-2</t>
  </si>
  <si>
    <t>978-3-8452-8231-2</t>
  </si>
  <si>
    <t>https://doi.org/10.5771/9783845282312</t>
  </si>
  <si>
    <t>Kuhli, Geschichte des Strafrechts</t>
  </si>
  <si>
    <t>978-3-7560-1471-2</t>
  </si>
  <si>
    <t>978-3-7489-2008-3</t>
  </si>
  <si>
    <t>Kühling/Rasbach/Busch, Energierecht</t>
  </si>
  <si>
    <t>978-3-415-05192-8</t>
  </si>
  <si>
    <t>978-3-415-05545-2</t>
  </si>
  <si>
    <t>https://doi.org/10.5771/9783415055452</t>
  </si>
  <si>
    <t>Kuhlmey u.a., Praxishandbuch Security</t>
  </si>
  <si>
    <t>978-3-7560-0482-9</t>
  </si>
  <si>
    <t>978-3-7489-3978-8</t>
  </si>
  <si>
    <t>https://doi.org/10.5771/9783748939788</t>
  </si>
  <si>
    <t>Kuhn-Zuber/Hoenig, Sozialleistungsansprüche für Flüchtlinge</t>
  </si>
  <si>
    <t>978-3-7560-1466-8</t>
  </si>
  <si>
    <t>978-3-7489-2003-8</t>
  </si>
  <si>
    <t>https://doi.org/10.5771/9783748920038</t>
  </si>
  <si>
    <t>Kunkel, Jugendhilferecht. Systematische Darstellung für Studium und Praxis</t>
  </si>
  <si>
    <t>978-3-8487-2322-5</t>
  </si>
  <si>
    <t>978-3-8452-6422-6</t>
  </si>
  <si>
    <t>Kunkel/Pattar, Existenzsicherungsrecht</t>
  </si>
  <si>
    <t>978-3-374-07893-6</t>
  </si>
  <si>
    <t>978-3-374-07894-3</t>
  </si>
  <si>
    <t>Labahn, Die Offenbarung des Johannes</t>
  </si>
  <si>
    <t>Theologischer Handkommentar zum Neuen Testament (ThHK)</t>
  </si>
  <si>
    <t>978-3-8487-6266-8</t>
  </si>
  <si>
    <t>978-3-7489-0372-7</t>
  </si>
  <si>
    <t>https://doi.org/10.5771/9783748903727</t>
  </si>
  <si>
    <t>Langenbucher, Europäisches Privat- und Wirtschaftsrecht</t>
  </si>
  <si>
    <t>978-3-8293-1781-8</t>
  </si>
  <si>
    <t>Lasar, Kommunales Rechnungswesen in Niedersachsen (Bd. 1/3)</t>
  </si>
  <si>
    <t>978-3-8293-1782-5</t>
  </si>
  <si>
    <t>Lasar, Kommunales Rechnungswesen in Niedersachsen (Bd. 2/3)</t>
  </si>
  <si>
    <t>978-3-415-06834-6</t>
  </si>
  <si>
    <t>978-3-415-06835-3</t>
  </si>
  <si>
    <t>https://doi.org/10.5771/9783415068353</t>
  </si>
  <si>
    <t>Laustetter ua, Fälle und Lösungen im Strafrecht für die Poli</t>
  </si>
  <si>
    <t>978-3-415-07354-8</t>
  </si>
  <si>
    <t>978-3-415-07355-5</t>
  </si>
  <si>
    <t>https://doi.org/10.5771/9783415073555</t>
  </si>
  <si>
    <t>Laustetter, Fälle und Lösungen im Strafrecht für die Polizeiausbildung</t>
  </si>
  <si>
    <t>978-3-7560-1524-5</t>
  </si>
  <si>
    <t>978-3-7489-4330-3</t>
  </si>
  <si>
    <t>https://doi.org/10.5771/9783748943303</t>
  </si>
  <si>
    <t>Lauth/Bein, Vergleichende Demokratieforschung</t>
  </si>
  <si>
    <t>978-3-8487-7875-1</t>
  </si>
  <si>
    <t>978-3-7489-2275-9</t>
  </si>
  <si>
    <t>Lenz, Mikrosoziologie</t>
  </si>
  <si>
    <t>978-3-374-05486-2</t>
  </si>
  <si>
    <t>978-3-374-05487-9</t>
  </si>
  <si>
    <t>https://doi.org/10.5771/9783374054879</t>
  </si>
  <si>
    <t>Leonhardt, Ethik</t>
  </si>
  <si>
    <t>Lehrwerk Evangelische Theologie (LETh) | 6</t>
  </si>
  <si>
    <t>978-3-8293-1909-6</t>
  </si>
  <si>
    <t>978-3-7489-5274-9</t>
  </si>
  <si>
    <t>https://doi.org/10.5771/9783748952749</t>
  </si>
  <si>
    <t>Lerm, Allgemeines Sicherheits- und Ordnungsgesetz (ASOG) Berlin</t>
  </si>
  <si>
    <t>Berlin</t>
  </si>
  <si>
    <t>978-3-8293-1836-5</t>
  </si>
  <si>
    <t>978-3-7489-1837-0</t>
  </si>
  <si>
    <t>https://doi.org/10.5771/9783748918370</t>
  </si>
  <si>
    <t>Lerm, Sicherheitsrecht in Bayern</t>
  </si>
  <si>
    <t>978-3-415-06873-5</t>
  </si>
  <si>
    <t>978-3-415-06874-2</t>
  </si>
  <si>
    <t>https://doi.org/10.5771/9783415068742</t>
  </si>
  <si>
    <t>Lerm/Lambiase, Einsatzrecht - Basisausbildung gehobener Dienst</t>
  </si>
  <si>
    <t>978-3-415-07072-1</t>
  </si>
  <si>
    <t>978-3-415-07073-8</t>
  </si>
  <si>
    <t>https://doi.org/10.5771/9783415070738</t>
  </si>
  <si>
    <t>Lerm/Lambiase, Einsatzrecht kompakt - Definitionswissen für die Grundausbildung</t>
  </si>
  <si>
    <t>Schnell informiert</t>
  </si>
  <si>
    <t>978-3-415-06967-1</t>
  </si>
  <si>
    <t>978-3-415-06968-8</t>
  </si>
  <si>
    <t>https://doi.org/10.5771/9783415069688</t>
  </si>
  <si>
    <t>Lerm/Lambiase, Einsatzrecht kompakt - Definitionswissen für die weitere Ausbildung</t>
  </si>
  <si>
    <t>978-3-415-06624-3</t>
  </si>
  <si>
    <t>978-3-415-06625-0</t>
  </si>
  <si>
    <t>https://doi.org/10.5771/9783415066250</t>
  </si>
  <si>
    <t>Lerm/Lambiase, Einsatzrecht kompakt - Fälle zum Recht des unmittelbaren Zwanges</t>
  </si>
  <si>
    <t>978-3-415-07277-0</t>
  </si>
  <si>
    <t>978-3-415-07278-7</t>
  </si>
  <si>
    <t>https://doi.org/10.5771/9783415072787</t>
  </si>
  <si>
    <t>Lerm/Lambiase, Einsatzrecht kompakt - Recht des unmittelbaren Zwanges</t>
  </si>
  <si>
    <t>978-3-415-07183-4</t>
  </si>
  <si>
    <t>978-3-415-07184-1</t>
  </si>
  <si>
    <t>https://doi.org/10.5771/9783415071841</t>
  </si>
  <si>
    <t>Lerm/Lambiase, Einsatzrecht kompakt - Sachverhaltsbeurteilung für die Grundausbildung</t>
  </si>
  <si>
    <t>978-3-415-06924-4</t>
  </si>
  <si>
    <t>978-3-415-06925-1</t>
  </si>
  <si>
    <t>https://doi.org/10.5771/9783415069251</t>
  </si>
  <si>
    <t>Lerm/Lambiase, Einsatzrecht kompakt - Sachverhaltsbeurteilung für die weitere Ausbildung</t>
  </si>
  <si>
    <t>978-3-415-07179-7</t>
  </si>
  <si>
    <t>978-3-415-07180-3</t>
  </si>
  <si>
    <t>https://doi.org/10.5771/9783415071803</t>
  </si>
  <si>
    <t>Lerm/Lambiase, Einsatzrecht kompakt - Wissenstrainer für die Grundausbildung</t>
  </si>
  <si>
    <t>978-3-415-07041-7</t>
  </si>
  <si>
    <t>978-3-415-07042-4</t>
  </si>
  <si>
    <t>https://doi.org/10.5771/9783415070424</t>
  </si>
  <si>
    <t>Lerm/Lambiase, Einsatzrecht kompakt - Wissenstrainer für die weitere Ausbildung</t>
  </si>
  <si>
    <t>978-3-415-06761-5</t>
  </si>
  <si>
    <t>978-3-415-06762-2</t>
  </si>
  <si>
    <t>https://doi.org/10.5771/9783415067622</t>
  </si>
  <si>
    <t>Lerm/Lambiase, Einsatzrecht kompakt Sachverhaltsbeurteilung leicht gemacht</t>
  </si>
  <si>
    <t>978-3-415-06742-4</t>
  </si>
  <si>
    <t>978-3-415-06770-7</t>
  </si>
  <si>
    <t>https://doi.org/10.5771/9783415067707</t>
  </si>
  <si>
    <t>Lerm/Lambiase, Öffentliches Dienstrecht für die Bundespolizei</t>
  </si>
  <si>
    <t>978-3-415-07576-4</t>
  </si>
  <si>
    <t>978-3-415-07577-1</t>
  </si>
  <si>
    <t>https://doi.org/10.5771/9783415075771</t>
  </si>
  <si>
    <t>Lerm/Rabenstein, Einsatzrecht kompakt - Ausländerrecht für die weitere Ausbildung</t>
  </si>
  <si>
    <t>978-3-8487-7997-0</t>
  </si>
  <si>
    <t>978-3-7489-2389-3</t>
  </si>
  <si>
    <t>https://doi.org/10.5771/9783748923893</t>
  </si>
  <si>
    <t>Liakova, Migrationssoziologie</t>
  </si>
  <si>
    <t>978-3-8487-7287-2</t>
  </si>
  <si>
    <t>978-3-7489-1295-8</t>
  </si>
  <si>
    <t>https://doi.org/10.5771/9783748912958</t>
  </si>
  <si>
    <t>Liebert/Lasch, Religion und Sprache</t>
  </si>
  <si>
    <t>978-3-7560-1375-3</t>
  </si>
  <si>
    <t>978-3-7489-1917-9</t>
  </si>
  <si>
    <t>Liebsch, Sozialphilosophie. Einführung</t>
  </si>
  <si>
    <t>978-3-7560-2277-9</t>
  </si>
  <si>
    <t>978-3-7489-4929-9</t>
  </si>
  <si>
    <t>https://doi.org/10.5771/9783748949299</t>
  </si>
  <si>
    <t>Linardatos, Bereicherungsrecht</t>
  </si>
  <si>
    <t>978-3-7560-0338-9</t>
  </si>
  <si>
    <t>978-3-7489-3639-8</t>
  </si>
  <si>
    <t>Linardatos/Roth-Isigkeit/Rückert, Recht der Digitalisierung</t>
  </si>
  <si>
    <t>978-3-89665-988-0</t>
  </si>
  <si>
    <t>978-3-89665-989-7</t>
  </si>
  <si>
    <t>https://doi.org/10.5771/9783896659897</t>
  </si>
  <si>
    <t>Lipman/Camhy, Ethische Untersuchungen. Begleitendes Manual zu „Lisa"</t>
  </si>
  <si>
    <t>Philosophieren mit Kindern</t>
  </si>
  <si>
    <t>Academia</t>
  </si>
  <si>
    <t>978-3-89665-986-6</t>
  </si>
  <si>
    <t>978-3-89665-987-3</t>
  </si>
  <si>
    <t>https://doi.org/10.5771/9783896659873</t>
  </si>
  <si>
    <t>Lipman/Camhy, Lisa. Eine philosophische Geschichte</t>
  </si>
  <si>
    <t>978-3-8487-6608-6</t>
  </si>
  <si>
    <t>978-3-7489-0744-2</t>
  </si>
  <si>
    <t>https://doi.org/10.5771/9783748907442</t>
  </si>
  <si>
    <t>Löcher/Wendtland, Grundsicherungsrecht | Sozialhilferecht. Fälle und Lösungen</t>
  </si>
  <si>
    <t>978-3-8487-8185-0</t>
  </si>
  <si>
    <t>978-3-7489-2594-1</t>
  </si>
  <si>
    <t>https://doi.org/10.5771/9783748925941</t>
  </si>
  <si>
    <t>Löcherbach/Puhl, Einladung zur Sozialen Arbeit</t>
  </si>
  <si>
    <t>978-3-7560-1502-3</t>
  </si>
  <si>
    <t>978-3-7489-2038-0</t>
  </si>
  <si>
    <t>https://doi.org/10.5771/9783748920380</t>
  </si>
  <si>
    <t>Löffelmann/Zöller, Nachrichtendienstrecht</t>
  </si>
  <si>
    <t>978-3-7560-1389-0</t>
  </si>
  <si>
    <t>978-3-7489-1931-5</t>
  </si>
  <si>
    <t>https://doi.org/10.5771/9783748919315</t>
  </si>
  <si>
    <t>Lohrenscheit/Schmelz/Schmitt/Straub, International Social Work and Social Movements. Introduction</t>
  </si>
  <si>
    <t>978-3-8487-6407-5</t>
  </si>
  <si>
    <t>978-3-7489-0498-4</t>
  </si>
  <si>
    <t>https://doi.org/10.5771/9783748904984</t>
  </si>
  <si>
    <t>Lohrenscheit/Schmelz/Schmitt/Straub, Internationale Soziale Arbeit</t>
  </si>
  <si>
    <t>978-3-8487-8692-3</t>
  </si>
  <si>
    <t>978-3-7489-3086-0</t>
  </si>
  <si>
    <t>https://doi.org/10.5771/9783748930860</t>
  </si>
  <si>
    <t>Lorenz, Zivil- und familienrechtliche Grundlagen</t>
  </si>
  <si>
    <t>978-3-943001-24-2</t>
  </si>
  <si>
    <t>978-3-7489-5019-6</t>
  </si>
  <si>
    <t>https://doi.org/10.5771/9783748950196</t>
  </si>
  <si>
    <t>Lüdders, Fragebogen- und Leitfadenkonstruktion. Ein Handbuch für Studium und Berufspraxis</t>
  </si>
  <si>
    <t>978-3-943001-29-7</t>
  </si>
  <si>
    <t>978-3-7489-5020-2</t>
  </si>
  <si>
    <t>https://doi.org/10.5771/9783748950202</t>
  </si>
  <si>
    <t>Lüdders, Qualitative Methoden und Methodenmix. Ein Handbuch für Studium und Berufspraxis</t>
  </si>
  <si>
    <t>978-3-943001-55-6</t>
  </si>
  <si>
    <t>978-3-7489-5012-7</t>
  </si>
  <si>
    <t>https://doi.org/10.5771/9783748950127</t>
  </si>
  <si>
    <t>Lüdders/Zeeb, Methoden der empirischen Forschung. Ein Handbuch für Studium und Berufspraxis</t>
  </si>
  <si>
    <t>978-3-7560-0067-8</t>
  </si>
  <si>
    <t>978-3-7489-1476-1</t>
  </si>
  <si>
    <t>Ludwigs/Zentgraf, Casebook Grundrechte</t>
  </si>
  <si>
    <t>NOMOSCASEBOOK</t>
  </si>
  <si>
    <t>978-3-7489-5127-8</t>
  </si>
  <si>
    <t>Lutz/Schuster, Gender Studies</t>
  </si>
  <si>
    <t>978-3-415-06919-0</t>
  </si>
  <si>
    <t>978-3-415-06920-6</t>
  </si>
  <si>
    <t>https://doi.org/10.5771/9783415069206</t>
  </si>
  <si>
    <t>M., Handbuch des Feuerbestattungsrechts</t>
  </si>
  <si>
    <t>978-3-7560-1510-8</t>
  </si>
  <si>
    <t>978-3-7489-2045-8</t>
  </si>
  <si>
    <t>Maaz/Bachsleitner, Bildungssoziologie</t>
  </si>
  <si>
    <t>978-3-7560-0701-1</t>
  </si>
  <si>
    <t>978-3-7489-4291-7</t>
  </si>
  <si>
    <t>Mackensen/Bullerjahn, Musiksoziologie</t>
  </si>
  <si>
    <t>978-3-7560-1479-8</t>
  </si>
  <si>
    <t>978-3-7489-2015-1</t>
  </si>
  <si>
    <t>https://doi.org/10.5771/9783748920151</t>
  </si>
  <si>
    <t>Mahlmann, Konkrete Gerechtigkeit</t>
  </si>
  <si>
    <t>978-3-7560-1478-1</t>
  </si>
  <si>
    <t>978-3-7489-2014-4</t>
  </si>
  <si>
    <t>https://doi.org/10.5771/9783748920144</t>
  </si>
  <si>
    <t>Mahlmann, Rechtsphilosophie und Rechtstheorie</t>
  </si>
  <si>
    <t>978-3-415-07488-0</t>
  </si>
  <si>
    <t>978-3-415-07489-7</t>
  </si>
  <si>
    <t>https://doi.org/10.5771/9783415074897</t>
  </si>
  <si>
    <t>Maibach, Fahrzeugzulassungsrecht kompakt für Ausbildung und Praxis</t>
  </si>
  <si>
    <t>978-3-415-06166-8</t>
  </si>
  <si>
    <t>978-3-415-06234-4</t>
  </si>
  <si>
    <t>https://doi.org/10.5771/9783415062344</t>
  </si>
  <si>
    <t>Marburger, Aushilfskräfte</t>
  </si>
  <si>
    <t>14</t>
  </si>
  <si>
    <t>978-3-415-05810-1</t>
  </si>
  <si>
    <t>978-3-415-05863-7</t>
  </si>
  <si>
    <t>https://doi.org/10.5771/9783415058637</t>
  </si>
  <si>
    <t>Marburger, Die Pflegeversicherung</t>
  </si>
  <si>
    <t>978-3-415-05689-3</t>
  </si>
  <si>
    <t>978-3-415-05845-3</t>
  </si>
  <si>
    <t>https://doi.org/10.5771/9783415058453</t>
  </si>
  <si>
    <t>Marburger, Die Unfallversicherung in der betrieblichen Praxis</t>
  </si>
  <si>
    <t>978-3-415-06246-7</t>
  </si>
  <si>
    <t>978-3-415-06247-4</t>
  </si>
  <si>
    <t>https://doi.org/10.5771/9783415062474</t>
  </si>
  <si>
    <t>Marburger, Entgelt in der Sozialversicherung</t>
  </si>
  <si>
    <t>978-3-7560-0450-8</t>
  </si>
  <si>
    <t>978-3-7489-3944-3</t>
  </si>
  <si>
    <t>https://doi.org/10.5771/9783748939443</t>
  </si>
  <si>
    <t>Marschall, Parlamentarismus</t>
  </si>
  <si>
    <t>978-3-8487-8092-1</t>
  </si>
  <si>
    <t>978-3-7489-2510-1</t>
  </si>
  <si>
    <t>https://doi.org/10.5771/9783748925101</t>
  </si>
  <si>
    <t>Martini/Möslein/Rostalski, Recht der Digitalisierung. Legal Tech</t>
  </si>
  <si>
    <t>978-3-415-07298-5</t>
  </si>
  <si>
    <t>978-3-415-07299-2</t>
  </si>
  <si>
    <t>https://doi.org/10.5771/9783415072992</t>
  </si>
  <si>
    <t>Matjeka/Peetz/Sander/Welz, Vorschriftensammlung Europarecht</t>
  </si>
  <si>
    <t>978-3-8487-7689-4</t>
  </si>
  <si>
    <t>978-3-7489-2087-8</t>
  </si>
  <si>
    <t>https://doi.org/10.5771/9783748920878</t>
  </si>
  <si>
    <t>May/Schäfer, Theorien für die Soziale Arbeit</t>
  </si>
  <si>
    <t>978-3-8487-7896-6</t>
  </si>
  <si>
    <t>978-3-7489-2297-1</t>
  </si>
  <si>
    <t>https://doi.org/10.5771/9783748922971</t>
  </si>
  <si>
    <t>Mayer/Oesterwinter, Die BGB-Klausur - eine Schreibwerkstatt</t>
  </si>
  <si>
    <t>978-3-8288-4909-9</t>
  </si>
  <si>
    <t>978-3-8288-5037-8</t>
  </si>
  <si>
    <t>https://doi.org/10.5771/9783828850378</t>
  </si>
  <si>
    <t>Meckelnborg, P. Ovidius Naso, Remedia amoris</t>
  </si>
  <si>
    <t>Nova Classica. Marburger Fundus für Studium und Forschung in der Altertumswissenschaft</t>
  </si>
  <si>
    <t>978-3-7560-1215-2</t>
  </si>
  <si>
    <t>978-3-7489-1742-7</t>
  </si>
  <si>
    <t>https://doi.org/10.5771/9783748917427</t>
  </si>
  <si>
    <t>Meincke, Römisches Privatrecht. Einführung</t>
  </si>
  <si>
    <t>978-3-7560-1424-8</t>
  </si>
  <si>
    <t>978-3-7489-1963-6</t>
  </si>
  <si>
    <t>https://doi.org/10.5771/9783748919636</t>
  </si>
  <si>
    <t>Mennemann, Identität und Disziplintheorien der Sozialen Arbeit</t>
  </si>
  <si>
    <t>978-3-7560-2464-3</t>
  </si>
  <si>
    <t>978-3-7489-5206-0</t>
  </si>
  <si>
    <t>Mennemann/Dummann, Einführung in die Soziale Arbeit</t>
  </si>
  <si>
    <t>978-3-415-06410-2</t>
  </si>
  <si>
    <t>978-3-415-06706-6</t>
  </si>
  <si>
    <t>https://doi.org/10.5771/9783415067066</t>
  </si>
  <si>
    <t>Menzel ua, Öffentliches Baurecht für Architekten und Bauinge</t>
  </si>
  <si>
    <t>978-3-415-07203-9</t>
  </si>
  <si>
    <t>978-3-415-07204-6</t>
  </si>
  <si>
    <t>https://doi.org/10.5771/9783415072046</t>
  </si>
  <si>
    <t>Metzler-Müller, Wie löse ich einen Privatrechtsfall?</t>
  </si>
  <si>
    <t>978-3-415-06730-1</t>
  </si>
  <si>
    <t>978-3-415-06731-8</t>
  </si>
  <si>
    <t>https://doi.org/10.5771/9783415067318</t>
  </si>
  <si>
    <t>Metzner, Teleskopschlagstock und Mehrzweckeinsatzstock</t>
  </si>
  <si>
    <t>978-3-8403-7764-8</t>
  </si>
  <si>
    <t>978-3-8403-1529-9</t>
  </si>
  <si>
    <t>Meyer/Schütt, Sport in der gymnasialen Oberstufe. Schulbuch Bayern</t>
  </si>
  <si>
    <t>978-3-7560-0170-5</t>
  </si>
  <si>
    <t>978-3-7489-5090-5</t>
  </si>
  <si>
    <t>https://doi.org/10.5771/9783748950905</t>
  </si>
  <si>
    <t>Michael/Morlok, Grundrechte</t>
  </si>
  <si>
    <t>978-3-942761-79-6</t>
  </si>
  <si>
    <t>978-3-942761-80-2</t>
  </si>
  <si>
    <t>https://doi.org/10.5771/9783942761802</t>
  </si>
  <si>
    <t>Miki/Rugenstein, Das Repetitorium. Lehr- und Lernbuch für die Approbationsprüfung Psychotherapie</t>
  </si>
  <si>
    <t>Deutscher Psychologen Verlag</t>
  </si>
  <si>
    <t>978-3-8487-7955-0</t>
  </si>
  <si>
    <t>978-3-7489-2339-8</t>
  </si>
  <si>
    <t>Miksch, Gesundheitsförderung und Prävention</t>
  </si>
  <si>
    <t>978-3-415-06827-8</t>
  </si>
  <si>
    <t>978-3-415-06828-5</t>
  </si>
  <si>
    <t>https://doi.org/10.5771/9783415068285</t>
  </si>
  <si>
    <t>MINISTERIUM, Krankenhausrecht 2019</t>
  </si>
  <si>
    <t>978-3-8487-7325-1</t>
  </si>
  <si>
    <t>978-3-7489-1333-7</t>
  </si>
  <si>
    <t>Mitra/Pauli/Schottli, Das politische System Indiens</t>
  </si>
  <si>
    <t>978-3-89665-960-6</t>
  </si>
  <si>
    <t>978-3-89665-961-3</t>
  </si>
  <si>
    <t>https://doi.org/10.5771/9783896659613</t>
  </si>
  <si>
    <t>Möckel, E-Sport Training</t>
  </si>
  <si>
    <t>Lehrbuch Pädagogik (Backlist)</t>
  </si>
  <si>
    <t>978-3-8487-7021-2</t>
  </si>
  <si>
    <t>978-3-7489-1082-4</t>
  </si>
  <si>
    <t>Möhring-Hesse, Religion und Ethik</t>
  </si>
  <si>
    <t>978-3-415-06932-9</t>
  </si>
  <si>
    <t>978-3-415-06933-6</t>
  </si>
  <si>
    <t>https://doi.org/10.5771/9783415069336</t>
  </si>
  <si>
    <t>Mokros, Polizeiorganisation in Nordrhein-Westfalen</t>
  </si>
  <si>
    <t>978-3-7560-1470-5</t>
  </si>
  <si>
    <t>978-3-7489-2007-6</t>
  </si>
  <si>
    <t>Möller-Klapperich, Energierecht</t>
  </si>
  <si>
    <t>978-3-7560-0207-8</t>
  </si>
  <si>
    <t>978-3-7489-5120-9</t>
  </si>
  <si>
    <t>Morlok/Michael, Staatsorganisationsrecht</t>
  </si>
  <si>
    <t>978-3-98572-048-4</t>
  </si>
  <si>
    <t>978-3-98572-049-1</t>
  </si>
  <si>
    <t>https://doi.org/10.5771/9783985720491</t>
  </si>
  <si>
    <t>Müller, Bewegte Grundschule</t>
  </si>
  <si>
    <t>Bewegtes Lernen</t>
  </si>
  <si>
    <t>978-3-98572-008-8</t>
  </si>
  <si>
    <t>978-3-98572-009-5</t>
  </si>
  <si>
    <t>https://doi.org/10.5771/9783985720095</t>
  </si>
  <si>
    <t>Müller, Bewegte Kita</t>
  </si>
  <si>
    <t>978-3-415-06620-5</t>
  </si>
  <si>
    <t>978-3-415-06621-2</t>
  </si>
  <si>
    <t>https://doi.org/10.5771/9783415066212</t>
  </si>
  <si>
    <t>Müller, Einsatzfahrten</t>
  </si>
  <si>
    <t>978-3-415-06913-8</t>
  </si>
  <si>
    <t>978-3-415-06914-5</t>
  </si>
  <si>
    <t>https://doi.org/10.5771/9783415069145</t>
  </si>
  <si>
    <t>Müller, Polizeibeamte als Zeugen im Strafverfahren</t>
  </si>
  <si>
    <t>978-3-98572-093-4</t>
  </si>
  <si>
    <t>978-3-98572-094-1</t>
  </si>
  <si>
    <t>https://doi.org/10.5771/9783985720941</t>
  </si>
  <si>
    <t>Müller/Hellwig, Bewegtes Lernen im Fach Musik. Klassen 1 bis 4</t>
  </si>
  <si>
    <t>978-3-98572-176-4</t>
  </si>
  <si>
    <t>978-3-98572-177-1</t>
  </si>
  <si>
    <t>https://doi.org/10.5771/9783985721771</t>
  </si>
  <si>
    <t>Müller/Obier, Bewegtes Lernen Klasse 1. Didaktisch-methodische Anregungen für die Fächer Mathematik, Deutsch und Sachunterricht</t>
  </si>
  <si>
    <t>978-3-98572-178-8</t>
  </si>
  <si>
    <t>978-3-98572-179-5</t>
  </si>
  <si>
    <t>https://doi.org/10.5771/9783985721795</t>
  </si>
  <si>
    <t>Müller/Obier, Bewegtes Lernen Klasse 2. Didaktisch-methodische Anregungen für die Fächer Mathematik, Deutsch und Sachunterricht</t>
  </si>
  <si>
    <t>978-3-7560-1576-4</t>
  </si>
  <si>
    <t>978-3-7489-4559-8</t>
  </si>
  <si>
    <t>https://doi.org/10.5771/9783748945598</t>
  </si>
  <si>
    <t>Müller/Obier, Bewegtes Lernen Klasse 3 und 4 | 4.Aufl.</t>
  </si>
  <si>
    <t>978-3-89665-984-2</t>
  </si>
  <si>
    <t>978-3-89665-985-9</t>
  </si>
  <si>
    <t>https://doi.org/10.5771/9783896659859</t>
  </si>
  <si>
    <t>Müller/Ziermann, Bewegtes Lernen im Fach Mathematik</t>
  </si>
  <si>
    <t>978-3-8487-5976-7</t>
  </si>
  <si>
    <t>978-3-7489-0060-3</t>
  </si>
  <si>
    <t>https://doi.org/10.5771/9783748900603</t>
  </si>
  <si>
    <t>Münder/Ernst/Behlert, Familienrecht für die Soziale Arbeit</t>
  </si>
  <si>
    <t>978-3-8293-1940-9</t>
  </si>
  <si>
    <t>978-3-7489-5150-6</t>
  </si>
  <si>
    <t>Musall/Nolden, SL 04 - Die Europäische Union</t>
  </si>
  <si>
    <t>978-3-8293-1929-4</t>
  </si>
  <si>
    <t>978-3-7489-5266-4</t>
  </si>
  <si>
    <t>https://doi.org/10.5771/9783748952664</t>
  </si>
  <si>
    <t>Musterklausuren für das Polizeistudium</t>
  </si>
  <si>
    <t>978-3-8487-7328-2</t>
  </si>
  <si>
    <t>978-3-7489-1335-1</t>
  </si>
  <si>
    <t>https://doi.org/10.5771/9783748913351</t>
  </si>
  <si>
    <t>Muthorst, Grundzüge des Zwangsvollstreckungsrechts</t>
  </si>
  <si>
    <t>978-3-415-04532-3</t>
  </si>
  <si>
    <t>978-3-415-05047-1</t>
  </si>
  <si>
    <t>https://doi.org/10.5771/9783415050471</t>
  </si>
  <si>
    <t>Mutschler, Der Prümer Vertrag</t>
  </si>
  <si>
    <t>978-3-8293-1964-5</t>
  </si>
  <si>
    <t>Mutschler, Praktische Fälle aus dem Externen Rechnungswesen und Kommunalen Finanzmanagement NRW</t>
  </si>
  <si>
    <t>9</t>
  </si>
  <si>
    <t>978-3-8487-7223-0</t>
  </si>
  <si>
    <t>978-3-7489-1240-8</t>
  </si>
  <si>
    <t>https://doi.org/10.5771/9783748912408</t>
  </si>
  <si>
    <t xml:space="preserve">Nagel/Lamprecht, Sportsoziologie </t>
  </si>
  <si>
    <t>978-3-98858-060-3</t>
  </si>
  <si>
    <t>978-3-98858-061-0</t>
  </si>
  <si>
    <t>https://doi.org/10.5771/9783988580610</t>
  </si>
  <si>
    <t xml:space="preserve">Nemtsov, Jüdische Musik </t>
  </si>
  <si>
    <t>Lehrbuch Kulturwissenschaft (Backlist)</t>
  </si>
  <si>
    <t>978-3-415-07478-1</t>
  </si>
  <si>
    <t>978-3-415-07479-8</t>
  </si>
  <si>
    <t>https://doi.org/10.5771/9783415074798</t>
  </si>
  <si>
    <t>Nerlich, Eingriffsrecht Brandenburg</t>
  </si>
  <si>
    <t>978-3-415-07432-3</t>
  </si>
  <si>
    <t>978-3-415-07431-6</t>
  </si>
  <si>
    <t>Nerlich, Eingriffsrecht Sachsen</t>
  </si>
  <si>
    <t>978-3-415-07302-9</t>
  </si>
  <si>
    <t>978-3-415-07385-2</t>
  </si>
  <si>
    <t>https://doi.org/10.5771/9783415073852</t>
  </si>
  <si>
    <t>Nerlich, Fälle und Lösungen zum Eingriffsrecht Brandenburg</t>
  </si>
  <si>
    <t>978-3-487-16653-7</t>
  </si>
  <si>
    <t>978-3-487-42409-5</t>
  </si>
  <si>
    <t>https://doi.org/10.5771/9783487424095</t>
  </si>
  <si>
    <t xml:space="preserve">Nesselrath, Lukian von Samosata </t>
  </si>
  <si>
    <t>978-3-8487-7510-1</t>
  </si>
  <si>
    <t>978-3-7489-3360-1</t>
  </si>
  <si>
    <t>https://doi.org/10.5771/9783748933601</t>
  </si>
  <si>
    <t>Neubacher, Kriminologie</t>
  </si>
  <si>
    <t>978-3-7560-0955-8</t>
  </si>
  <si>
    <t>978-3-7489-4620-5</t>
  </si>
  <si>
    <t>Neumann, Juristische Argumentationstheorie</t>
  </si>
  <si>
    <t>978-3-8487-6256-9</t>
  </si>
  <si>
    <t>978-3-7489-0364-2</t>
  </si>
  <si>
    <t>https://doi.org/10.5771/9783748903642</t>
  </si>
  <si>
    <t>Neumann, Rechtsphilosophie</t>
  </si>
  <si>
    <t>978-3-8487-7333-6</t>
  </si>
  <si>
    <t>978-3-7489-1339-9</t>
  </si>
  <si>
    <t>https://doi.org/10.5771/9783748913399</t>
  </si>
  <si>
    <t>Neumann/Berg, Französisches Recht</t>
  </si>
  <si>
    <t>978-3-415-07008-0</t>
  </si>
  <si>
    <t>978-3-415-07009-7</t>
  </si>
  <si>
    <t>https://doi.org/10.5771/9783415070097</t>
  </si>
  <si>
    <t>Neuwald u.a., Fälle und Lösungen - Die Zwischenprüfung</t>
  </si>
  <si>
    <t>978-3-415-06374-7</t>
  </si>
  <si>
    <t>978-3-415-06371-6</t>
  </si>
  <si>
    <t>https://doi.org/10.5771/9783415063716</t>
  </si>
  <si>
    <t>Neuwald u.a., Fälle und Lösungen zum BPolG</t>
  </si>
  <si>
    <t>978-3-415-06851-3</t>
  </si>
  <si>
    <t>978-3-415-06852-0</t>
  </si>
  <si>
    <t>https://doi.org/10.5771/9783415068520</t>
  </si>
  <si>
    <t>Neuwald u.a., Fälle und Lösungen zum BPolG für die Ausbildung in der Bundespolizei</t>
  </si>
  <si>
    <t>978-3-415-06476-8</t>
  </si>
  <si>
    <t>978-3-415-06525-3</t>
  </si>
  <si>
    <t>https://doi.org/10.5771/9783415065253</t>
  </si>
  <si>
    <t>Neuwald u.a., Fälle und Lösungen zum UZwG</t>
  </si>
  <si>
    <t>978-3-415-06979-4</t>
  </si>
  <si>
    <t>978-3-415-06980-0</t>
  </si>
  <si>
    <t>https://doi.org/10.5771/9783415069800</t>
  </si>
  <si>
    <t>Neuwald u.a., Fälle und Lösungen zur StPO</t>
  </si>
  <si>
    <t>978-3-415-06823-0</t>
  </si>
  <si>
    <t>978-3-415-06824-7</t>
  </si>
  <si>
    <t>https://doi.org/10.5771/9783415068247</t>
  </si>
  <si>
    <t>Neuwald ua, Fälle und Lösungen zum StGB</t>
  </si>
  <si>
    <t>978-3-415-07221-3</t>
  </si>
  <si>
    <t>978-3-415-07222-0</t>
  </si>
  <si>
    <t>https://doi.org/10.5771/9783415072220</t>
  </si>
  <si>
    <t>Neuwald, Fälle und Lösungen zum BPolG</t>
  </si>
  <si>
    <t>978-3-415-07272-5</t>
  </si>
  <si>
    <t>978-3-415-07273-2</t>
  </si>
  <si>
    <t>https://doi.org/10.5771/9783415072732</t>
  </si>
  <si>
    <t>Neuwald/Rathmann, Fälle und Lösungen zum StGB</t>
  </si>
  <si>
    <t>978-3-415-07288-6</t>
  </si>
  <si>
    <t>978-3-415-07289-3</t>
  </si>
  <si>
    <t>https://doi.org/10.5771/9783415072893</t>
  </si>
  <si>
    <t>Neuwald/Rathmann, Fälle und Lösungen zum UZwG</t>
  </si>
  <si>
    <t>978-3-8288-4956-3</t>
  </si>
  <si>
    <t>978-3-8288-5093-4</t>
  </si>
  <si>
    <t>https://doi.org/10.5771/9783828850934</t>
  </si>
  <si>
    <t>Nickel, Xenophon. Leben und Werk</t>
  </si>
  <si>
    <t>978-3-415-05630-5</t>
  </si>
  <si>
    <t>978-3-415-05869-9</t>
  </si>
  <si>
    <t>https://doi.org/10.5771/9783415058699</t>
  </si>
  <si>
    <t>Niebling, Allgemeine Geschäftsbedingungen. Allgemeiner Teil - Grundlagen</t>
  </si>
  <si>
    <t>10</t>
  </si>
  <si>
    <t>978-3-415-05631-2</t>
  </si>
  <si>
    <t>978-3-415-05872-9</t>
  </si>
  <si>
    <t>https://doi.org/10.5771/9783415058729</t>
  </si>
  <si>
    <t>Niebling, Allgemeine Geschäftsbedingungen. Besonderer Teil - Praxiswissen</t>
  </si>
  <si>
    <t>978-3-415-06031-9</t>
  </si>
  <si>
    <t>978-3-415-06032-6</t>
  </si>
  <si>
    <t>https://doi.org/10.5771/9783415060326</t>
  </si>
  <si>
    <t>Niebling, Die CE Kennzeichnung</t>
  </si>
  <si>
    <t>978-3-8487-4673-6</t>
  </si>
  <si>
    <t>978-3-8452-8900-7</t>
  </si>
  <si>
    <t>https://doi.org/10.5771/9783845289007</t>
  </si>
  <si>
    <t>Noesselt, Chinese Politics</t>
  </si>
  <si>
    <t>978-3-7560-1316-6</t>
  </si>
  <si>
    <t>978-3-7489-1847-9</t>
  </si>
  <si>
    <t>https://doi.org/10.5771/9783748918479</t>
  </si>
  <si>
    <t>Nowicka, Transnationalismus</t>
  </si>
  <si>
    <t>978-3-415-07128-5</t>
  </si>
  <si>
    <t>978-3-415-07129-2</t>
  </si>
  <si>
    <t>https://doi.org/10.5771/9783415071292</t>
  </si>
  <si>
    <t>Nowrousian/Bahne, Strafrecht für die Polizei</t>
  </si>
  <si>
    <t>978-3-8487-7182-0</t>
  </si>
  <si>
    <t>978-3-7489-1222-4</t>
  </si>
  <si>
    <t>https://doi.org/10.5771/9783748912224</t>
  </si>
  <si>
    <t xml:space="preserve">Oberauer, Islamisches Wirtschafts- und Vertragsrecht </t>
  </si>
  <si>
    <t>Islamisches Recht</t>
  </si>
  <si>
    <t>978-3-415-05491-2</t>
  </si>
  <si>
    <t>978-3-415-05581-0</t>
  </si>
  <si>
    <t>https://doi.org/10.5771/9783415055810</t>
  </si>
  <si>
    <t>Oberrath ua, Öffentliches Wirtschaftsrecht</t>
  </si>
  <si>
    <t>978-3-8293-1925-6</t>
  </si>
  <si>
    <t>978-3-7489-4849-0</t>
  </si>
  <si>
    <t>https://doi.org/10.5771/9783748948490</t>
  </si>
  <si>
    <t>Obst/Siegel, Praktische Fälle aus dem Bürgerlichen Recht</t>
  </si>
  <si>
    <t>978-3-415-04213-1</t>
  </si>
  <si>
    <t>978-3-415-05007-5</t>
  </si>
  <si>
    <t>https://doi.org/10.5771/9783415050075</t>
  </si>
  <si>
    <t>Ohler, Forderungsverbriefung als Finanzierungsinstrument der öffentlichen Hand</t>
  </si>
  <si>
    <t>Jenaer Schriften zum Recht</t>
  </si>
  <si>
    <t>978-3-415-05414-1</t>
  </si>
  <si>
    <t>978-3-415-05421-9</t>
  </si>
  <si>
    <t>https://doi.org/10.5771/9783415054219</t>
  </si>
  <si>
    <t>Oppermann, Geprüfte Schutz- und Sicherheitskraft</t>
  </si>
  <si>
    <t>978-3-415-05490-5</t>
  </si>
  <si>
    <t>978-3-415-05578-0</t>
  </si>
  <si>
    <t>https://doi.org/10.5771/9783415055780</t>
  </si>
  <si>
    <t>Ostendorf u.a., Internationales Wirtschaftsrecht Internationales Privatrecht</t>
  </si>
  <si>
    <t>978-3-7560-0548-2</t>
  </si>
  <si>
    <t>978-3-7489-3870-5</t>
  </si>
  <si>
    <t>https://doi.org/10.5771/9783748938705</t>
  </si>
  <si>
    <t>Ostendorf/Brüning, Strafprozessrecht</t>
  </si>
  <si>
    <t>978-3-8487-8650-3</t>
  </si>
  <si>
    <t>978-3-7489-3021-1</t>
  </si>
  <si>
    <t>https://doi.org/10.5771/9783748930211</t>
  </si>
  <si>
    <t>Ostendorf/Drenkhahn, Jugendstrafrecht</t>
  </si>
  <si>
    <t>978-3-415-06846-9</t>
  </si>
  <si>
    <t>978-3-415-06847-6</t>
  </si>
  <si>
    <t>https://doi.org/10.5771/9783415068476</t>
  </si>
  <si>
    <t>Ostgathe, Waffenrecht aktuell</t>
  </si>
  <si>
    <t>978-3-415-06172-9</t>
  </si>
  <si>
    <t>978-3-415-06173-6</t>
  </si>
  <si>
    <t>https://doi.org/10.5771/9783415061736</t>
  </si>
  <si>
    <t>Ostgathe, Waffenrecht kompakt</t>
  </si>
  <si>
    <t>7</t>
  </si>
  <si>
    <t>978-3-8487-6950-6</t>
  </si>
  <si>
    <t>978-3-7489-1062-6</t>
  </si>
  <si>
    <t>https://doi.org/10.5771/9783748910626</t>
  </si>
  <si>
    <t>Oswald, Das Regierungssystem der USA</t>
  </si>
  <si>
    <t>978-3-8487-6175-3</t>
  </si>
  <si>
    <t>978-3-7489-0294-2</t>
  </si>
  <si>
    <t>https://doi.org/10.5771/9783748902942</t>
  </si>
  <si>
    <t>Patjens, Sozialverwaltungsrecht für die Soziale Arbeit</t>
  </si>
  <si>
    <t>978-3-8487-7535-4</t>
  </si>
  <si>
    <t>978-3-7489-3384-7</t>
  </si>
  <si>
    <t>https://doi.org/10.5771/9783748933847</t>
  </si>
  <si>
    <t>Patzelt, Politikwissenschaft</t>
  </si>
  <si>
    <t>978-3-415-04374-9</t>
  </si>
  <si>
    <t>978-3-415-05039-6</t>
  </si>
  <si>
    <t>https://doi.org/10.5771/9783415050396</t>
  </si>
  <si>
    <t>Pauly, Wendepunkte - Beiträge zur Rechtsentwicklung der letz</t>
  </si>
  <si>
    <t>978-3-7560-2438-4</t>
  </si>
  <si>
    <t>978-3-7489-5184-1</t>
  </si>
  <si>
    <t>Peifer, Schuldrecht. Gesetzliche Schuldverhältnisse</t>
  </si>
  <si>
    <t>978-3-7560-0834-6</t>
  </si>
  <si>
    <t>978-3-7489-1582-9</t>
  </si>
  <si>
    <t>https://doi.org/10.5771/9783748915829</t>
  </si>
  <si>
    <t>Peitscher, Anwaltsrecht</t>
  </si>
  <si>
    <t>978-3-415-06375-4</t>
  </si>
  <si>
    <t>978-3-415-06381-5</t>
  </si>
  <si>
    <t>https://doi.org/10.5771/9783415063815</t>
  </si>
  <si>
    <t>Petersen u.a., Marktorientierte Immobilienbewertung</t>
  </si>
  <si>
    <t>978-3-8487-7509-5</t>
  </si>
  <si>
    <t>978-3-7489-3295-6</t>
  </si>
  <si>
    <t>https://doi.org/10.5771/9783748932956</t>
  </si>
  <si>
    <t>Petersen-Thrö, Polizeirecht Sachsen</t>
  </si>
  <si>
    <t>978-3-8329-7137-3</t>
  </si>
  <si>
    <t>978-3-8452-6278-9</t>
  </si>
  <si>
    <t>Pitschas/Neumann, WTO-Recht in Fällen</t>
  </si>
  <si>
    <t>978-3-8989-9891-8</t>
  </si>
  <si>
    <t>978-3-8403-1212-0</t>
  </si>
  <si>
    <t>https://doi.org/10.5771/9783840312120</t>
  </si>
  <si>
    <t>Plessner/Lau, Sozialpsychologie und Sport</t>
  </si>
  <si>
    <t>978-3-7560-1094-3</t>
  </si>
  <si>
    <t>978-3-7489-4119-4</t>
  </si>
  <si>
    <t>https://doi.org/10.5771/9783748941194</t>
  </si>
  <si>
    <t>Pohl ua, Sozialarbeiterische Beziehungsgestaltung</t>
  </si>
  <si>
    <t>978-3-7560-0309-9</t>
  </si>
  <si>
    <t>978-3-7489-3694-7</t>
  </si>
  <si>
    <t>https://doi.org/10.5771/9783748936947</t>
  </si>
  <si>
    <t>Pöltl, Polizeirecht Baden-Württemberg</t>
  </si>
  <si>
    <t>978-3-7560-1131-5</t>
  </si>
  <si>
    <t>978-3-7489-4247-4</t>
  </si>
  <si>
    <t>https://doi.org/10.5771/9783748942474</t>
  </si>
  <si>
    <t>Porsche-Ludwig/Chu, The Political System of Taiwan</t>
  </si>
  <si>
    <t>978-3-7560-1708-9</t>
  </si>
  <si>
    <t>978-3-7489-4438-6</t>
  </si>
  <si>
    <t>https://doi.org/10.5771/9783748944386</t>
  </si>
  <si>
    <t>Portnov, Ukraine-Studien</t>
  </si>
  <si>
    <t>978-3-415-06928-2</t>
  </si>
  <si>
    <t>978-3-415-06929-9</t>
  </si>
  <si>
    <t>https://doi.org/10.5771/9783415069299</t>
  </si>
  <si>
    <t>Posch, Polizeirelevante psychische Störungen</t>
  </si>
  <si>
    <t>978-3-415-07268-8</t>
  </si>
  <si>
    <t>978-3-415-07269-5</t>
  </si>
  <si>
    <t>https://doi.org/10.5771/9783415072695</t>
  </si>
  <si>
    <t>Posch, Vernehmungs- und Aussagepsychologie für Polizeistudium und -praxis</t>
  </si>
  <si>
    <t>978-3-8487-8948-1</t>
  </si>
  <si>
    <t>978-3-7489-3223-9</t>
  </si>
  <si>
    <t>https://doi.org/10.5771/9783748932239</t>
  </si>
  <si>
    <t>Proufas/Ruf, Sport in der Sozialen Arbeit</t>
  </si>
  <si>
    <t>978-3-8487-7331-2</t>
  </si>
  <si>
    <t>978-3-7489-1337-5</t>
  </si>
  <si>
    <t>https://doi.org/10.5771/9783748913375</t>
  </si>
  <si>
    <t>Puppe, Strafrecht Allgemeiner Teil im Spiegel der Rechtsprechung</t>
  </si>
  <si>
    <t>978-3-7560-3045-3</t>
  </si>
  <si>
    <t>978-3-7489-5355-5</t>
  </si>
  <si>
    <t>https://doi.org/10.5771/9783748953555</t>
  </si>
  <si>
    <t>Quante, Allgemeine Ethik. Einführung</t>
  </si>
  <si>
    <t>978-3-7560-1376-0</t>
  </si>
  <si>
    <t>978-3-7489-1918-6</t>
  </si>
  <si>
    <t>Radde-Antweiler, Religion und digitale Medien</t>
  </si>
  <si>
    <t>978-3-8293-1876-1</t>
  </si>
  <si>
    <t>978-3-8293-2002-3</t>
  </si>
  <si>
    <t>https://doi.org/10.5771/9783829320023</t>
  </si>
  <si>
    <t>Rauch, Führung in der Polizei. Theorie und Praxis der Personalführung</t>
  </si>
  <si>
    <t>978-3-943001-47-1</t>
  </si>
  <si>
    <t>978-3-7489-5014-1</t>
  </si>
  <si>
    <t>https://doi.org/10.5771/9783748950141</t>
  </si>
  <si>
    <t>Raudszus/Stieler, Unternehmenskommunikation. Mit Praxisbeispielen aus der Gesundheitswirtschaft</t>
  </si>
  <si>
    <t>978-3-7560-0062-3</t>
  </si>
  <si>
    <t>978-3-7489-1471-6</t>
  </si>
  <si>
    <t>https://doi.org/10.5771/9783748914716</t>
  </si>
  <si>
    <t>Rausch, Landesrecht Baden-Württemberg Studienbuch</t>
  </si>
  <si>
    <t>978-3-415-06589-5</t>
  </si>
  <si>
    <t>978-3-415-06631-1</t>
  </si>
  <si>
    <t>https://doi.org/10.5771/9783415066311</t>
  </si>
  <si>
    <t>Rebler u.a., Großraum- und Schwertransporte und selbstfahrende Arbeitsmaschinen</t>
  </si>
  <si>
    <t>978-3-8293-1978-2</t>
  </si>
  <si>
    <t>978-3-7489-5504-7</t>
  </si>
  <si>
    <t>Redder, Grundrechte. Lehrbuch für die Allgemeine Verwaltung</t>
  </si>
  <si>
    <t>978-3-7560-0673-1</t>
  </si>
  <si>
    <t>978-3-7489-4199-6</t>
  </si>
  <si>
    <t>https://doi.org/10.5771/9783748941996</t>
  </si>
  <si>
    <t>Reifegerste/Ort, Gesundheitskommunikation. Ein Lehrbuch</t>
  </si>
  <si>
    <t>978-3-8487-8776-0</t>
  </si>
  <si>
    <t>978-3-7489-3343-4</t>
  </si>
  <si>
    <t>Reimer, Juristische Methodenlehre</t>
  </si>
  <si>
    <t>978-3-8487-7886-7</t>
  </si>
  <si>
    <t>978-3-7489-2287-2</t>
  </si>
  <si>
    <t>https://doi.org/10.5771/9783748922872</t>
  </si>
  <si>
    <t>Reimer, Rechtstheorie</t>
  </si>
  <si>
    <t>978-3-8487-3823-6</t>
  </si>
  <si>
    <t>978-3-8452-8153-7</t>
  </si>
  <si>
    <t>https://doi.org/10.5771/9783845281537</t>
  </si>
  <si>
    <t>Reinbacher, Strafrecht Besonderer Teil I. Nicht-Vermögensdelikte</t>
  </si>
  <si>
    <t>978-3-8487-7923-9</t>
  </si>
  <si>
    <t>978-3-7489-2311-4</t>
  </si>
  <si>
    <t>https://doi.org/10.5771/9783748923114</t>
  </si>
  <si>
    <t>Reintjes, Epidemiologie</t>
  </si>
  <si>
    <t>978-3-415-07632-7</t>
  </si>
  <si>
    <t>978-3-415-07633-4</t>
  </si>
  <si>
    <t>https://doi.org/10.5771/9783415076334</t>
  </si>
  <si>
    <t>Reiß/Hummel, Umsatzsteuerrecht</t>
  </si>
  <si>
    <t>ReiheStudienSteuer</t>
  </si>
  <si>
    <t>978-3-7560-1620-4</t>
  </si>
  <si>
    <t>978-3-7489-4064-7</t>
  </si>
  <si>
    <t>Renn, Gesellschaftstheorie</t>
  </si>
  <si>
    <t>978-3-415-06443-0</t>
  </si>
  <si>
    <t>https://doi.org/10.5771/9783415064430</t>
  </si>
  <si>
    <t>Richard Boorberg Verlag, Aufgaben und Lösungen aus der Ersten Juristischen Staatsprüfung in Bayern im Öffentlichen Recht</t>
  </si>
  <si>
    <t>978-3-415-06446-1</t>
  </si>
  <si>
    <t>https://doi.org/10.5771/9783415064461</t>
  </si>
  <si>
    <t>Richard Boorberg Verlag, Aufgaben und Lösungen aus der Zweiten Juristischen Staatsprüfung in Bayern im Öffentlichen Recht</t>
  </si>
  <si>
    <t>978-3-8487-7898-0</t>
  </si>
  <si>
    <t>978-3-7489-2299-5</t>
  </si>
  <si>
    <t>https://doi.org/10.5771/9783748922995</t>
  </si>
  <si>
    <t>Richards/Mollica, English Law and Terminology</t>
  </si>
  <si>
    <t>978-3-415-05088-4</t>
  </si>
  <si>
    <t>978-3-415-05229-1</t>
  </si>
  <si>
    <t>https://doi.org/10.5771/9783415052291</t>
  </si>
  <si>
    <t>Richter, Institutionalisierte öffentlich-private Partnerschaften der Gemeinden in Deutschland und Frankreich</t>
  </si>
  <si>
    <t>978-3-8487-7003-8</t>
  </si>
  <si>
    <t>978-3-7489-1071-8</t>
  </si>
  <si>
    <t>Richter/Feix, Polizei- u. Ordnungsrecht Hamburg</t>
  </si>
  <si>
    <t>978-3-8487-5335-2</t>
  </si>
  <si>
    <t>978-3-8452-9470-4</t>
  </si>
  <si>
    <t>https://doi.org/10.5771/9783845294704</t>
  </si>
  <si>
    <t>Ring/Geißler, Gewerblicher Rechtsschutz</t>
  </si>
  <si>
    <t>978-3-8487-5336-9</t>
  </si>
  <si>
    <t>978-3-8452-9537-4</t>
  </si>
  <si>
    <t>https://doi.org/10.5771/9783845295374</t>
  </si>
  <si>
    <t>Ring/Kiefel/Möller-Klapperich, Urheberrecht</t>
  </si>
  <si>
    <t>978-3-7560-0011-1</t>
  </si>
  <si>
    <t>978-3-7489-3590-2</t>
  </si>
  <si>
    <t>https://doi.org/10.5771/9783748935902</t>
  </si>
  <si>
    <t>Robbers, An Introduction to German Law</t>
  </si>
  <si>
    <t>978-3-7560-0010-4</t>
  </si>
  <si>
    <t>978-3-7489-3589-6</t>
  </si>
  <si>
    <t>https://doi.org/10.5771/9783748935896</t>
  </si>
  <si>
    <t>Robbers, Einführung in das deutsche Recht</t>
  </si>
  <si>
    <t>978-3-8487-5985-9</t>
  </si>
  <si>
    <t>978-3-7489-0101-3</t>
  </si>
  <si>
    <t>Rödl, Bürgerliches Recht</t>
  </si>
  <si>
    <t>978-3-8293-1952-2</t>
  </si>
  <si>
    <t>978-3-7489-5151-3</t>
  </si>
  <si>
    <t>Röger, Das behördliche Disziplinarverfahren nach dem Bundesdisziplinargesetz</t>
  </si>
  <si>
    <t>978-3-8293-1920-1</t>
  </si>
  <si>
    <t>978-3-7489-5261-9</t>
  </si>
  <si>
    <t>https://doi.org/10.5771/9783748952619</t>
  </si>
  <si>
    <t>Rohde/Lustig, Wöhler, Allgemeines Verwaltungsrecht</t>
  </si>
  <si>
    <t>978-3-95650-719-9</t>
  </si>
  <si>
    <t>978-3-95650-720-5</t>
  </si>
  <si>
    <t>Rohe, Islamisches Familienrecht</t>
  </si>
  <si>
    <t>978-3-98542-008-7</t>
  </si>
  <si>
    <t>978-3-95710-295-9</t>
  </si>
  <si>
    <t>https://doi.org/10.5771/9783957102959</t>
  </si>
  <si>
    <t>Rosner/Winheller, Mediation und Verhandlungsführung 2. Aufl.</t>
  </si>
  <si>
    <t>Systemische Organisationsberatung und Aktionsforschung</t>
  </si>
  <si>
    <t>Hampp</t>
  </si>
  <si>
    <t>978-3-8487-4576-0</t>
  </si>
  <si>
    <t>978-3-8452-8827-7</t>
  </si>
  <si>
    <t>https://doi.org/10.5771/9783845288277</t>
  </si>
  <si>
    <t>Rossmann, Theory of Reasoned Action - Theory of Planned Behavior</t>
  </si>
  <si>
    <t>978-3-415-05930-6</t>
  </si>
  <si>
    <t>978-3-415-05931-3</t>
  </si>
  <si>
    <t>https://doi.org/10.5771/9783415059313</t>
  </si>
  <si>
    <t>Rothfuss u.a, Lohnpfändungsverfahren beim Arbeitgeber</t>
  </si>
  <si>
    <t>978-3-8487-8758-6</t>
  </si>
  <si>
    <t>978-3-7489-3197-3</t>
  </si>
  <si>
    <t>https://doi.org/10.5771/9783748931973</t>
  </si>
  <si>
    <t>Rückert/Seinecke, Methodik des Zivilrechts - von Savigny bis Teubner</t>
  </si>
  <si>
    <t>978-3-7560-2364-6</t>
  </si>
  <si>
    <t>978-3-7489-5045-5</t>
  </si>
  <si>
    <t>https://doi.org/10.5771/9783748950455</t>
  </si>
  <si>
    <t xml:space="preserve">Rühle, Polizei- und Ordnungsrecht Rheinland-Pfalz </t>
  </si>
  <si>
    <t>978-3-495-99255-5</t>
  </si>
  <si>
    <t>978-3-495-99256-2</t>
  </si>
  <si>
    <t>https://doi.org/10.5771/9783495992562</t>
  </si>
  <si>
    <t>Runge, Tugendethik. Einführung</t>
  </si>
  <si>
    <t>978-3-8288-4923-5</t>
  </si>
  <si>
    <t>978-3-8288-5057-6</t>
  </si>
  <si>
    <t>https://doi.org/10.5771/9783828850576</t>
  </si>
  <si>
    <t>Rüpke, Antike Epik</t>
  </si>
  <si>
    <t>978-3-7560-1542-9</t>
  </si>
  <si>
    <t>978-3-7489-4347-1</t>
  </si>
  <si>
    <t>https://doi.org/10.5771/9783748943471</t>
  </si>
  <si>
    <t>Rüpke, Roman Historiography</t>
  </si>
  <si>
    <t>978-3-8288-4986-0</t>
  </si>
  <si>
    <t>978-3-8288-5128-3</t>
  </si>
  <si>
    <t>https://doi.org/10.5771/9783828851283</t>
  </si>
  <si>
    <t>Rüpke, Römische Geschichtsschreibung. Eine Einführung in das historische Erzählen und seine Veröffentlichungsformen im antiken Rom</t>
  </si>
  <si>
    <t>978-3-7560-1676-1</t>
  </si>
  <si>
    <t>978-3-7489-4373-0</t>
  </si>
  <si>
    <t>https://doi.org/10.5771/9783748943730</t>
  </si>
  <si>
    <t>Rüpke/ Bianchi Mancini, Ancient Epic Poetry</t>
  </si>
  <si>
    <t>978-3-7560-1732-4</t>
  </si>
  <si>
    <t>978-3-7489-4392-1</t>
  </si>
  <si>
    <t>Ruppert/Nicolai, Examinatorium Strafrecht AT</t>
  </si>
  <si>
    <t>NomosExaminatorium</t>
  </si>
  <si>
    <t>978-3-8487-8296-3</t>
  </si>
  <si>
    <t>978-3-7489-2687-0</t>
  </si>
  <si>
    <t>https://doi.org/10.5771/9783748926870</t>
  </si>
  <si>
    <t>Salzborn, Demokratie. Theorien – Formen – Entwicklungen</t>
  </si>
  <si>
    <t>978-3-7560-0380-8</t>
  </si>
  <si>
    <t>978-3-7489-3477-6</t>
  </si>
  <si>
    <t>https://doi.org/10.5771/9783748934776</t>
  </si>
  <si>
    <t>Sánchez-Pérez/Cleve, Español jurídico</t>
  </si>
  <si>
    <t>978-3-451-38959-7</t>
  </si>
  <si>
    <t>978-3-451-83959-7</t>
  </si>
  <si>
    <t>Sattler, Erlösung? Lehrbuch der Soteriologie</t>
  </si>
  <si>
    <t>978-3-7560-1008-0</t>
  </si>
  <si>
    <t>978-3-7489-4661-8</t>
  </si>
  <si>
    <t>https://doi.org/10.5771/9783748946618</t>
  </si>
  <si>
    <t>Satzger, Internationales und Europäisches Strafrecht</t>
  </si>
  <si>
    <t>978-3-8487-8757-9</t>
  </si>
  <si>
    <t>978-3-7489-3196-6</t>
  </si>
  <si>
    <t>https://doi.org/10.5771/9783748931966</t>
  </si>
  <si>
    <t>Sauer, Examinatorium Allgemeines Verwaltungsrecht und Verwaltungsprozessrecht</t>
  </si>
  <si>
    <t>978-3-7560-1768-3</t>
  </si>
  <si>
    <t>978-3-7489-4841-4</t>
  </si>
  <si>
    <t>Sauer, Klausurtraining Allgemeines Verwaltungsrecht</t>
  </si>
  <si>
    <t>978-3-415-07175-9</t>
  </si>
  <si>
    <t>978-3-415-07176-6</t>
  </si>
  <si>
    <t>https://doi.org/10.5771/9783415071766</t>
  </si>
  <si>
    <t>Sauerland/Menzel, Öffentliche Finanzwirtschaft</t>
  </si>
  <si>
    <t>978-3-415-07737-9</t>
  </si>
  <si>
    <t>978-3-415-07738-6</t>
  </si>
  <si>
    <t>https://doi.org/10.5771/9783415077386</t>
  </si>
  <si>
    <t>Sauerland/Menzel, Vorschriftensammlung Öffentliche Finanzwirtschaft, mit einer Einführung für Studium und Praxis</t>
  </si>
  <si>
    <t>978-3-415-07356-2</t>
  </si>
  <si>
    <t>978-3-415-07357-9</t>
  </si>
  <si>
    <t>https://doi.org/10.5771/9783415073579</t>
  </si>
  <si>
    <t>Sauerland/Menzel, Vorschriftensammlung Öffentliche Finanzwirtschaft. mit einer Einführung für Studium und Praxis</t>
  </si>
  <si>
    <t>978-3-8487-3819-9</t>
  </si>
  <si>
    <t>978-3-8452-8116-2</t>
  </si>
  <si>
    <t>https://doi.org/10.5771/9783845281162</t>
  </si>
  <si>
    <t>Schäfer, Schuldrecht - Besonderer Teil</t>
  </si>
  <si>
    <t>978-3-7560-1093-6</t>
  </si>
  <si>
    <t>978-3-7489-4118-7</t>
  </si>
  <si>
    <t>Schammann/Kasparick, Migrationspolitik</t>
  </si>
  <si>
    <t>978-3-374-05484-8</t>
  </si>
  <si>
    <t>978-3-374-05485-5</t>
  </si>
  <si>
    <t>https://doi.org/10.5771/9783374054855</t>
  </si>
  <si>
    <t>Schäufele, Kirchengeschichte II: ﻿Vom Spätmittelalter bis zur Gegenwart</t>
  </si>
  <si>
    <t>Lehrwerk Evangelische Theologie (LETh) | 4</t>
  </si>
  <si>
    <t>978-3-7560-0952-7</t>
  </si>
  <si>
    <t>978-3-7489-4617-5</t>
  </si>
  <si>
    <t xml:space="preserve">Schaumberg, Sozialrecht </t>
  </si>
  <si>
    <t>978-3-943001-39-6</t>
  </si>
  <si>
    <t>978-3-7489-5017-2</t>
  </si>
  <si>
    <t>https://doi.org/10.5771/9783748950172</t>
  </si>
  <si>
    <t>Scherenberg, Gesundheitsökonomische Evaluationen kompakt. Für Studium, Prüfung und Beruf</t>
  </si>
  <si>
    <t>978-3-7560-3149-8</t>
  </si>
  <si>
    <t>978-3-7489-5490-3</t>
  </si>
  <si>
    <t>Scherer, Dramen-Analyse</t>
  </si>
  <si>
    <t>978-3-8487-7269-8</t>
  </si>
  <si>
    <t>978-3-7489-1278-1</t>
  </si>
  <si>
    <t>https://doi.org/10.5771/9783748912781</t>
  </si>
  <si>
    <t>Scheufele, Priming</t>
  </si>
  <si>
    <t>978-3-8487-8772-2</t>
  </si>
  <si>
    <t>978-3-7489-3339-7</t>
  </si>
  <si>
    <t>https://doi.org/10.5771/9783748933397</t>
  </si>
  <si>
    <t>Schiedermair/Eglinger/Heitmann/Ledderose, Skandinavistische Literaturwissenschaft. Einführung</t>
  </si>
  <si>
    <t>978-3-8487-2320-1</t>
  </si>
  <si>
    <t>978-3-7489-1118-0</t>
  </si>
  <si>
    <t>https://doi.org/10.5771/9783748911180</t>
  </si>
  <si>
    <t>Schiek, Europäisches Arbeitsrecht</t>
  </si>
  <si>
    <t>978-3-7560-0614-4</t>
  </si>
  <si>
    <t>978-3-7489-4150-7</t>
  </si>
  <si>
    <t>https://doi.org/10.5771/9783748941507</t>
  </si>
  <si>
    <t>Schirm, Internationale Politische Ökonomie</t>
  </si>
  <si>
    <t>978-3-7560-0208-5</t>
  </si>
  <si>
    <t>978-3-7489-5121-6</t>
  </si>
  <si>
    <t>Schlacke, Umweltrecht</t>
  </si>
  <si>
    <t>978-3-8487-5829-6</t>
  </si>
  <si>
    <t>978-3-8452-9963-1</t>
  </si>
  <si>
    <t>https://doi.org/10.5771/9783845299631</t>
  </si>
  <si>
    <t>Schlacke/Wittreck, Landesrecht Nordrhein-Westfalen</t>
  </si>
  <si>
    <t>978-3-7560-0483-6</t>
  </si>
  <si>
    <t>978-3-7489-3979-5</t>
  </si>
  <si>
    <t>https://doi.org/10.5771/9783748939795</t>
  </si>
  <si>
    <t>Schliesky, Landesrecht Schleswig-Holstein</t>
  </si>
  <si>
    <t>978-3-415-06939-8</t>
  </si>
  <si>
    <t>978-3-415-06940-4</t>
  </si>
  <si>
    <t>https://doi.org/10.5771/9783415069404</t>
  </si>
  <si>
    <t>Schmid u.a., Bayerische Bauordnung 2020 und 2021 im Vergleich</t>
  </si>
  <si>
    <t>978-3-7560-2320-2</t>
  </si>
  <si>
    <t>978-3-7489-4969-5</t>
  </si>
  <si>
    <t>Schmidt, Das politische System Südafrikas</t>
  </si>
  <si>
    <t>978-3-7560-0069-2</t>
  </si>
  <si>
    <t>978-3-7489-1484-6</t>
  </si>
  <si>
    <t>https://doi.org/10.5771/9783748914846</t>
  </si>
  <si>
    <t>Schmidt/Rabe, Recht für die Kindheitspädagogik</t>
  </si>
  <si>
    <t>978-3-7560-0379-2</t>
  </si>
  <si>
    <t>978-3-7489-3476-9</t>
  </si>
  <si>
    <t>https://doi.org/10.5771/9783748934769</t>
  </si>
  <si>
    <t>Schmidt-König, Introduction à la langue juridique française</t>
  </si>
  <si>
    <t>978-3-7560-0910-7</t>
  </si>
  <si>
    <t>978-3-7489-1659-8</t>
  </si>
  <si>
    <t>https://doi.org/10.5771/9783748916598</t>
  </si>
  <si>
    <t>Schmieder, Recht der Kinder- und Jugendarbeit</t>
  </si>
  <si>
    <t>978-3-7758-1418-8</t>
  </si>
  <si>
    <t>978-3-7489-1705-2</t>
  </si>
  <si>
    <t>https://doi.org/10.5771/9783748917052</t>
  </si>
  <si>
    <t>Schmitt ua, ZPO II: Zwangsvollstreckungsverfahren</t>
  </si>
  <si>
    <t>Hase Koehler</t>
  </si>
  <si>
    <t>978-3-487-16647-6</t>
  </si>
  <si>
    <t>978-3-487-42392-0</t>
  </si>
  <si>
    <t>https://doi.org/10.5771/9783487423920</t>
  </si>
  <si>
    <t>Schmitz, Juvenal</t>
  </si>
  <si>
    <t>978-3-7560-3034-7</t>
  </si>
  <si>
    <t>978-3-7489-5344-9</t>
  </si>
  <si>
    <t>Schmitz, Religionswissenschaft. Einführung</t>
  </si>
  <si>
    <t>978-3-8487-8621-3</t>
  </si>
  <si>
    <t>978-3-7489-3152-2</t>
  </si>
  <si>
    <t>https://doi.org/10.5771/9783748931522</t>
  </si>
  <si>
    <t>Schmitz-Herscheidt/Wagner, Zivilprozess- und Verhandlungstaktik</t>
  </si>
  <si>
    <t>978-3-7560-0310-5</t>
  </si>
  <si>
    <t>978-3-7489-3695-4</t>
  </si>
  <si>
    <t>https://doi.org/10.5771/9783748936954</t>
  </si>
  <si>
    <t>Schmoeckel, Erbrecht</t>
  </si>
  <si>
    <t>978-3-415-05636-7</t>
  </si>
  <si>
    <t>978-3-415-05851-4</t>
  </si>
  <si>
    <t>https://doi.org/10.5771/9783415058514</t>
  </si>
  <si>
    <t>Schneider u.a., Der Mahnbescheid und seine Vollstreckung</t>
  </si>
  <si>
    <t>978-3-7560-0293-1</t>
  </si>
  <si>
    <t>978-3-7489-3683-1</t>
  </si>
  <si>
    <t>https://doi.org/10.5771/9783748936831</t>
  </si>
  <si>
    <t>Schneider, Transkulturelle Medien und Kommunikation</t>
  </si>
  <si>
    <t>978-3-415-05771-5</t>
  </si>
  <si>
    <t>978-3-415-05772-2</t>
  </si>
  <si>
    <t>https://doi.org/10.5771/9783415057722</t>
  </si>
  <si>
    <t>Schönstedt, Umgang mit psychisch kranken Menschen aus der Perspektive der Gefahrenabwehrbehörden</t>
  </si>
  <si>
    <t>978-3-8487-7523-1</t>
  </si>
  <si>
    <t>978-3-7489-3373-1</t>
  </si>
  <si>
    <t>https://doi.org/10.5771/9783748933731</t>
  </si>
  <si>
    <t>Schramm, Strafrecht Besonderer Teil II. Eigentums- und Vermögensdelikte</t>
  </si>
  <si>
    <t>978-3-415-07309-8</t>
  </si>
  <si>
    <t>978-3-415-07335-7</t>
  </si>
  <si>
    <t>https://doi.org/10.5771/9783415073357</t>
  </si>
  <si>
    <t>Schreiber, Sachenrecht</t>
  </si>
  <si>
    <t>978-3-495-48525-5</t>
  </si>
  <si>
    <t>978-3-495-99967-7</t>
  </si>
  <si>
    <t>https://doi.org/10.5771/9783495999677</t>
  </si>
  <si>
    <t>Schroth, Konsequentialismus. Einführung</t>
  </si>
  <si>
    <t>978-3-7560-1140-7</t>
  </si>
  <si>
    <t>978-3-7489-1696-3</t>
  </si>
  <si>
    <t>https://doi.org/10.5771/9783748916963</t>
  </si>
  <si>
    <t>Schrott, Medizinstrafrecht</t>
  </si>
  <si>
    <t>978-3-415-07088-2</t>
  </si>
  <si>
    <t>978-3-415-07089-9</t>
  </si>
  <si>
    <t>https://doi.org/10.5771/9783415070899</t>
  </si>
  <si>
    <t>Schulz u.a., Einsatzrecht kompakt - Fälle zum Waffenrecht für die weitere Ausbildung</t>
  </si>
  <si>
    <t>978-3-7560-0381-5</t>
  </si>
  <si>
    <t>978-3-7489-3478-3</t>
  </si>
  <si>
    <t>Schulze/Zoll, Europäisches Vertragsrecht</t>
  </si>
  <si>
    <t>978-3-943001-66-2</t>
  </si>
  <si>
    <t>978-3-7489-5007-3</t>
  </si>
  <si>
    <t>https://doi.org/10.5771/9783748950073</t>
  </si>
  <si>
    <t>Schulze-Krüdener, Emotionen und Humor in der Sozialen Arbeit. Ein Studienbuch für die Praxis</t>
  </si>
  <si>
    <t>978-3-7560-0153-8</t>
  </si>
  <si>
    <t>978-3-7489-4761-5</t>
  </si>
  <si>
    <t>Schurz, Wissenschaftstheorie</t>
  </si>
  <si>
    <t>978-3-415-07666-2</t>
  </si>
  <si>
    <t>978-3-415-07667-9</t>
  </si>
  <si>
    <t>https://doi.org/10.5771/9783415076679</t>
  </si>
  <si>
    <t>Schütze, Strafrecht für Polizeistudium und -praxis. Allgemeiner Teil</t>
  </si>
  <si>
    <t>978-3-8487-2849-7</t>
  </si>
  <si>
    <t>978-3-8452-7454-6</t>
  </si>
  <si>
    <t>Seel, Rehabilitation und Teilhabe</t>
  </si>
  <si>
    <t>978-3-415-07021-9</t>
  </si>
  <si>
    <t>978-3-415-07022-6</t>
  </si>
  <si>
    <t>https://doi.org/10.5771/9783415070226</t>
  </si>
  <si>
    <t>Siemes, Die Whistleblowing-Richtlinie der EU</t>
  </si>
  <si>
    <t>978-3-96821-841-0</t>
  </si>
  <si>
    <t>978-3-96821-842-7</t>
  </si>
  <si>
    <t>https://doi.org/10.5771/9783968218427</t>
  </si>
  <si>
    <t>Simon, Alltagskulturen</t>
  </si>
  <si>
    <t>intro: Kulturwissenschaft</t>
  </si>
  <si>
    <t>978-3-8487-7625-2</t>
  </si>
  <si>
    <t>978-3-7489-1001-5</t>
  </si>
  <si>
    <t>Söbbeke/Wilcken, Kommunalrecht Nordrhein-Westfalen</t>
  </si>
  <si>
    <t>978-3-8329-7409-1</t>
  </si>
  <si>
    <t>978-3-8452-7944-2</t>
  </si>
  <si>
    <t>Spiecker genannt Döhmann, Datenschutzrecht</t>
  </si>
  <si>
    <t>978-3-415-05635-0</t>
  </si>
  <si>
    <t>978-3-415-05668-8</t>
  </si>
  <si>
    <t>https://doi.org/10.5771/9783415056688</t>
  </si>
  <si>
    <t>Spitzer, Persönlichkeitsschutz von Amtsträgern? Zur Kennzeichnungspflicht von Polizeivolzugsbeamten</t>
  </si>
  <si>
    <t>978-3-8293-1958-4</t>
  </si>
  <si>
    <t>978-3-7489-4851-3</t>
  </si>
  <si>
    <t>https://doi.org/10.5771/9783748948513</t>
  </si>
  <si>
    <t>Sprenger-Menzel/Brockhaus, Grundlagen des Controllings</t>
  </si>
  <si>
    <t>978-3-8293-2055-9</t>
  </si>
  <si>
    <t>Sprenger-Menzel/Hartmann, Grundlagen und Grundbegriffe der Volkswirtschaftslehre. mit umfangreichem Übungs- und Vertiefungsmaterial zur Prüfungsvorbereitung  </t>
  </si>
  <si>
    <t>978-3-8293-2056-6</t>
  </si>
  <si>
    <t xml:space="preserve">Sprenger-Menzel/Henßler, Volkswirtschaftslehre und Wirtschaftspolitik. Grundlagen der Nationalökonomie und der Wirtschafts- und Sozialpolitik für Bachelor- und Master-Studiengänge </t>
  </si>
  <si>
    <t>978-3-415-07226-8</t>
  </si>
  <si>
    <t>978-3-415-07227-5</t>
  </si>
  <si>
    <t>https://doi.org/10.5771/9783415072275</t>
  </si>
  <si>
    <t>Stein, Bescheidtechnik. Ergänzungsband - Muster, Übungen, Vertiefungen</t>
  </si>
  <si>
    <t>978-3-415-07233-6</t>
  </si>
  <si>
    <t>978-3-415-07234-3</t>
  </si>
  <si>
    <t>https://doi.org/10.5771/9783415072343</t>
  </si>
  <si>
    <t>Stein, Bescheidtechnik. Grundlagenband</t>
  </si>
  <si>
    <t>978-3-8487-6199-9</t>
  </si>
  <si>
    <t>978-3-7489-0318-5</t>
  </si>
  <si>
    <t>https://doi.org/10.5771/9783748903185</t>
  </si>
  <si>
    <t>Steinbeck, Handelsrecht</t>
  </si>
  <si>
    <t>978-3-7560-0070-8</t>
  </si>
  <si>
    <t>978-3-7489-1485-3</t>
  </si>
  <si>
    <t>https://doi.org/10.5771/9783748914853</t>
  </si>
  <si>
    <t>Stock, Soziale Arbeit und Recht, Fallsammlung und Arbeitshilfen</t>
  </si>
  <si>
    <t>978-3-7560-0071-5</t>
  </si>
  <si>
    <t>978-3-7489-1486-0</t>
  </si>
  <si>
    <t>https://doi.org/10.5771/9783748914860</t>
  </si>
  <si>
    <t>Stock, Soziale Arbeit und Recht, Lehrbuch</t>
  </si>
  <si>
    <t>978-3-8487-6678-9</t>
  </si>
  <si>
    <t>978-3-7489-0790-9</t>
  </si>
  <si>
    <t>https://doi.org/10.5771/9783748907909</t>
  </si>
  <si>
    <t>Stöver, Suchtprävention in der Sozialen Arbeit</t>
  </si>
  <si>
    <t>978-3-8487-8197-3</t>
  </si>
  <si>
    <t>978-3-7489-2603-0</t>
  </si>
  <si>
    <t>https://doi.org/10.5771/9783748926030</t>
  </si>
  <si>
    <t>Streck, Altorientalistik</t>
  </si>
  <si>
    <t>978-3-415-06251-1</t>
  </si>
  <si>
    <t>978-3-415-06252-8</t>
  </si>
  <si>
    <t>https://doi.org/10.5771/9783415062528</t>
  </si>
  <si>
    <t>Stricker, Tatortarbeit</t>
  </si>
  <si>
    <t>978-3-7560-1464-4</t>
  </si>
  <si>
    <t>978-3-7489-2001-4</t>
  </si>
  <si>
    <t>https://doi.org/10.5771/9783748920014</t>
  </si>
  <si>
    <t xml:space="preserve">Stubenrauch, Kommunalrecht Rheinland-Pfalz </t>
  </si>
  <si>
    <t>978-3-7560-0819-3</t>
  </si>
  <si>
    <t>978-3-7489-1573-7</t>
  </si>
  <si>
    <t>https://doi.org/10.5771/9783748915737</t>
  </si>
  <si>
    <t>Sturm/Winkelmann, Föderalismus</t>
  </si>
  <si>
    <t>978-3-8487-7971-0</t>
  </si>
  <si>
    <t>978-3-7489-2355-8</t>
  </si>
  <si>
    <t>https://doi.org/10.5771/9783748923558</t>
  </si>
  <si>
    <t>Stykow/Baumann, Das politische System Russlands</t>
  </si>
  <si>
    <t>978-3-8487-7141-7</t>
  </si>
  <si>
    <t>978-3-7489-1192-0</t>
  </si>
  <si>
    <t>https://doi.org/10.5771/9783748911920</t>
  </si>
  <si>
    <t>Suarsana, Globales Christentum</t>
  </si>
  <si>
    <t>978-3-496-01484-3</t>
  </si>
  <si>
    <t>978-3-496-03027-0</t>
  </si>
  <si>
    <t>https://doi.org/10.5771/9783496030270</t>
  </si>
  <si>
    <t>Tauschek, Kulturerbe</t>
  </si>
  <si>
    <t>Reimer Kulturwissenschaften</t>
  </si>
  <si>
    <t>978-3-8487-8128-7</t>
  </si>
  <si>
    <t>978-3-7489-2544-6</t>
  </si>
  <si>
    <t>https://doi.org/10.5771/9783748925446</t>
  </si>
  <si>
    <t>Tegethoff/Limmer, Theorie und Methoden der Hebammenforschung</t>
  </si>
  <si>
    <t>978-3-7560-0976-3</t>
  </si>
  <si>
    <t>978-3-7489-4640-3</t>
  </si>
  <si>
    <t>Teichmann, BGB Allgemeiner Teil</t>
  </si>
  <si>
    <t>978-3-7560-0105-7</t>
  </si>
  <si>
    <t>978-3-7489-1512-6</t>
  </si>
  <si>
    <t>https://doi.org/10.5771/9783748915126</t>
  </si>
  <si>
    <t>Teichmann, Handelsrecht</t>
  </si>
  <si>
    <t>978-3-8487-7320-6</t>
  </si>
  <si>
    <t>978-3-7489-1330-6</t>
  </si>
  <si>
    <t>https://doi.org/10.5771/9783748913306</t>
  </si>
  <si>
    <t>Teltemann, Bildungssoziologie</t>
  </si>
  <si>
    <t>978-3-7560-1055-4</t>
  </si>
  <si>
    <t>978-3-7489-4171-2</t>
  </si>
  <si>
    <t>https://doi.org/10.5771/9783748941712</t>
  </si>
  <si>
    <t>ter Haar/Lutz/Wiedenfels, Prädikatsexamen</t>
  </si>
  <si>
    <t>Lehrbuch Juristische Ausbildung: Schlüsselkompetenzen (Backlist)</t>
  </si>
  <si>
    <t>978-3-8293-1960-7</t>
  </si>
  <si>
    <t>978-3-7489-4855-1</t>
  </si>
  <si>
    <t>https://doi.org/10.5771/9783748948551</t>
  </si>
  <si>
    <t>Theisen/Vesper, Ordnungswidrigkeitenrecht</t>
  </si>
  <si>
    <t>978-3-8487-8655-8</t>
  </si>
  <si>
    <t>978-3-7489-3026-6</t>
  </si>
  <si>
    <t>https://doi.org/10.5771/9783748930266</t>
  </si>
  <si>
    <t>Thiel, Polizei- und Ordnungsrecht</t>
  </si>
  <si>
    <t>978-3-8403-7854-6</t>
  </si>
  <si>
    <t>978-3-8403-1483-4</t>
  </si>
  <si>
    <t>https://doi.org/10.5771/9783840314834</t>
  </si>
  <si>
    <t>Thiel/Seiberth/Mayer, Sportsoziologie. Ein Lehrbuch in 13 Lektionen</t>
  </si>
  <si>
    <t>978-3-415-07716-4</t>
  </si>
  <si>
    <t>978-3-415-07715-7</t>
  </si>
  <si>
    <t>Tille/Tanneberger, Fälle und Lösungen zum Polizeigesetz Baden-Württemberg</t>
  </si>
  <si>
    <t>978-3-415-07713-3</t>
  </si>
  <si>
    <t>978-3-415-07714-0</t>
  </si>
  <si>
    <t>https://doi.org/10.5771/9783415077140</t>
  </si>
  <si>
    <t>Tillmann, Steuerrecht kompakt</t>
  </si>
  <si>
    <t>978-3-8487-8741-8</t>
  </si>
  <si>
    <t>978-3-7489-3180-5</t>
  </si>
  <si>
    <t>https://doi.org/10.5771/9783748931805</t>
  </si>
  <si>
    <t>Tonner/Krüger, Bankrecht</t>
  </si>
  <si>
    <t>978-3-8487-8611-4</t>
  </si>
  <si>
    <t>978-3-7489-1119-7</t>
  </si>
  <si>
    <t>https://doi.org/10.5771/9783748911197</t>
  </si>
  <si>
    <t>Towfigh/Gleixner, Smartbook Grundrechte</t>
  </si>
  <si>
    <t>Open Access</t>
  </si>
  <si>
    <t>978-3-8403-7774-7</t>
  </si>
  <si>
    <t>978-3-8403-1431-5</t>
  </si>
  <si>
    <t>https://doi.org/10.5771/9783840314315</t>
  </si>
  <si>
    <t>Trainerakademie Köln / Staatskanzlei NRW, Motorische Vielseitigkeitsausbildung als Voraussetzung für zukünftiges sportartspezifisches Training</t>
  </si>
  <si>
    <t>978-3-415-06063-0</t>
  </si>
  <si>
    <t>978-3-415-06093-7</t>
  </si>
  <si>
    <t>https://doi.org/10.5771/9783415060937</t>
  </si>
  <si>
    <t>Trenczek u.a., Inobhutnahme</t>
  </si>
  <si>
    <t>978-3-7560-1467-5</t>
  </si>
  <si>
    <t>978-3-7489-2004-5</t>
  </si>
  <si>
    <t>Tröger, Rhetorik im Jurastudium</t>
  </si>
  <si>
    <t xml:space="preserve">978-3-8989-9514-6 </t>
  </si>
  <si>
    <t>978-3-8403-0462-0</t>
  </si>
  <si>
    <t>https://doi.org/10.5771/9783840304620</t>
  </si>
  <si>
    <t>Trosien, Sportökonomie</t>
  </si>
  <si>
    <t>978-3-415-04578-1</t>
  </si>
  <si>
    <t>978-3-415-04995-6</t>
  </si>
  <si>
    <t>https://doi.org/10.5771/9783415049956</t>
  </si>
  <si>
    <t>Uhl, Die Abgrenzung der Rechtsprechungsbefugnisse von Tatsachen- und Revisionsgerichten</t>
  </si>
  <si>
    <t>978-3-8487-5340-6</t>
  </si>
  <si>
    <t>978-3-8452-9541-1</t>
  </si>
  <si>
    <t>https://doi.org/10.5771/9783845295411</t>
  </si>
  <si>
    <t>Ullrich/Sauer, Pädagogik für die Soziale Arbeit</t>
  </si>
  <si>
    <t>978-3-7560-0016-6</t>
  </si>
  <si>
    <t>978-3-7489-3595-7</t>
  </si>
  <si>
    <t>https://doi.org/10.5771/9783748935957</t>
  </si>
  <si>
    <t>Unruh, Religionsverfassungsrecht</t>
  </si>
  <si>
    <t>978-3-96821-886-1</t>
  </si>
  <si>
    <t>978-3-96821-887-8</t>
  </si>
  <si>
    <t>Unseld, Musik und Erinnerung</t>
  </si>
  <si>
    <t>978-3-7560-0814-8</t>
  </si>
  <si>
    <t>978-3-7489-1568-3</t>
  </si>
  <si>
    <t>https://doi.org/10.5771/9783748915683</t>
  </si>
  <si>
    <t>Vatter, Das politische System der Schweiz</t>
  </si>
  <si>
    <t>978-3-8487-7297-1</t>
  </si>
  <si>
    <t>978-3-7489-1313-9</t>
  </si>
  <si>
    <t>https://doi.org/10.5771/9783748913139</t>
  </si>
  <si>
    <t xml:space="preserve">Vieweg/Fischer, Wirtschaftsrecht </t>
  </si>
  <si>
    <t>978-3-8487-6180-7</t>
  </si>
  <si>
    <t>978-3-7489-0299-7</t>
  </si>
  <si>
    <t>https://doi.org/10.5771/9783748902997</t>
  </si>
  <si>
    <t>von Lewinski, Berufsrecht der Rechtsanwälte, Patentanwälte</t>
  </si>
  <si>
    <t>978-3-415-07212-1</t>
  </si>
  <si>
    <t>978-3-415-07213-8</t>
  </si>
  <si>
    <t>https://doi.org/10.5771/9783415072138</t>
  </si>
  <si>
    <t>Wagner, Basisgesetze Einsatzrecht</t>
  </si>
  <si>
    <t>978-3-415-07671-6</t>
  </si>
  <si>
    <t>978-3-415-07672-3</t>
  </si>
  <si>
    <t>https://doi.org/10.5771/9783415076723</t>
  </si>
  <si>
    <t>Wagner, Eingriffsrecht Sachsen-Anhalt. Grundlagenwissen für Polizeistudium und -praxis</t>
  </si>
  <si>
    <t>978-3-8487-6893-6</t>
  </si>
  <si>
    <t>978-3-7489-0988-0</t>
  </si>
  <si>
    <t>https://doi.org/10.5771/9783748909880</t>
  </si>
  <si>
    <t>Wagner/Schönhagen; Qualitative Methoden der Kommunikationswissenschaften</t>
  </si>
  <si>
    <t>978-3-7560-1806-2</t>
  </si>
  <si>
    <t>978-3-7489-4054-8</t>
  </si>
  <si>
    <t>Wagner-Nagy/Kahrs, Ethnolinguistik</t>
  </si>
  <si>
    <t>978-3-7560-2250-2</t>
  </si>
  <si>
    <t>978-3-7489-4902-2</t>
  </si>
  <si>
    <t>Walthert, Religiöse Rituale</t>
  </si>
  <si>
    <t>978-3-8329-1824-8</t>
  </si>
  <si>
    <t>978-3-7489-1501-0</t>
  </si>
  <si>
    <t>Waschull, Sozialrecht für die Soziale Arbeit</t>
  </si>
  <si>
    <t>978-3-7560-1764-5</t>
  </si>
  <si>
    <t>978-3-7489-4837-7</t>
  </si>
  <si>
    <t>Waßmer, Medizinstrafrecht</t>
  </si>
  <si>
    <t>978-3-415-06801-8</t>
  </si>
  <si>
    <t>978-3-415-06802-5</t>
  </si>
  <si>
    <t>https://doi.org/10.5771/9783415068025</t>
  </si>
  <si>
    <t>Wawer, Politisches Grundwissen für Ausbildung und Studium in</t>
  </si>
  <si>
    <t>978-3-7560-0962-6</t>
  </si>
  <si>
    <t>978-3-7489-4622-9</t>
  </si>
  <si>
    <t>Weber, Methodik der Fallbearbeitung im Ordnungs- und Sozialrecht</t>
  </si>
  <si>
    <t>978-3-415-07624-2</t>
  </si>
  <si>
    <t>978-3-415-07625-9</t>
  </si>
  <si>
    <t>https://doi.org/10.5771/9783415076259</t>
  </si>
  <si>
    <t>Weber-Grellet, Bilanzsteuerrecht</t>
  </si>
  <si>
    <t>21</t>
  </si>
  <si>
    <t>978-3-415-05946-7</t>
  </si>
  <si>
    <t>978-3-415-06574-1</t>
  </si>
  <si>
    <t>https://doi.org/10.5771/9783415065741</t>
  </si>
  <si>
    <t>Wecker, Polizeiliche Abkürzungen</t>
  </si>
  <si>
    <t>978-3-7560-3351</t>
  </si>
  <si>
    <t>978-3-7489-6314-1</t>
  </si>
  <si>
    <t>Weidemann/Glaser, Die Revision im Strafrecht</t>
  </si>
  <si>
    <t>978-3-7560-0954-1</t>
  </si>
  <si>
    <t>978-3-7489-4619-9</t>
  </si>
  <si>
    <t>Weiler, Schuldrecht Allgemeiner Teil</t>
  </si>
  <si>
    <t>978-3-415-05258-1</t>
  </si>
  <si>
    <t>978-3-415-05314-4</t>
  </si>
  <si>
    <t>https://doi.org/10.5771/9783415053144</t>
  </si>
  <si>
    <t>Weisensee, Die energierechtliche Planfeststellung von Erdkabeln</t>
  </si>
  <si>
    <t>978-3-8487-7479-1</t>
  </si>
  <si>
    <t>978-3-7489-3270-3</t>
  </si>
  <si>
    <t>Wendt/Schimang/Schüßler/Wehrs, von, Digitalisierung und Recht</t>
  </si>
  <si>
    <t>978-3-415-06891-9</t>
  </si>
  <si>
    <t>978-3-415-06892-6</t>
  </si>
  <si>
    <t>https://doi.org/10.5771/9783415068926</t>
  </si>
  <si>
    <t>Wernert, Internetkriminalität</t>
  </si>
  <si>
    <t>978-3-7560-0874-2</t>
  </si>
  <si>
    <t>978-3-7489-1614-7</t>
  </si>
  <si>
    <t>https://doi.org/10.5771/9783748916147</t>
  </si>
  <si>
    <t>Werz, Lateinamerika</t>
  </si>
  <si>
    <t>978-3-8293-1959-1</t>
  </si>
  <si>
    <t>Wiedemann/Köppen, Staatliches Finanzmanagement Nordrhein-Westfalen</t>
  </si>
  <si>
    <t>978-3-8487-6261-3</t>
  </si>
  <si>
    <t>978-3-7489-0368-0</t>
  </si>
  <si>
    <t>https://doi.org/10.5771/9783748903680</t>
  </si>
  <si>
    <t>Winkler, Klausurtraining Besonderes Verwaltungsrecht</t>
  </si>
  <si>
    <t>978-3-7560-0451-5</t>
  </si>
  <si>
    <t>978-3-7489-3945-0</t>
  </si>
  <si>
    <t>https://doi.org/10.5771/9783748939450</t>
  </si>
  <si>
    <t>Winkler/Ackermann/Baumgart: Europäisches Energierecht</t>
  </si>
  <si>
    <t>978-3-7560-1054-7</t>
  </si>
  <si>
    <t>978-3-7489-4170-5</t>
  </si>
  <si>
    <t>https://doi.org/10.5771/9783748941705</t>
  </si>
  <si>
    <t>Winkler/Kelly/Schmidt/Zeccola, Klausurtraining Umweltrecht</t>
  </si>
  <si>
    <t>978-3-415-05947-4</t>
  </si>
  <si>
    <t>978-3-415-06069-2</t>
  </si>
  <si>
    <t>https://doi.org/10.5771/9783415060692</t>
  </si>
  <si>
    <t>Winterberg, Betäubungsmittel im Straßenverkehr</t>
  </si>
  <si>
    <t>978-3-8487-7433-3</t>
  </si>
  <si>
    <t>978-3-7489-1434-1</t>
  </si>
  <si>
    <t>https://doi.org/10.5771/9783748914341</t>
  </si>
  <si>
    <t>Wohlers/Schuhr/Kudlich, Klausuren und Hausarbeiten im Strafrecht</t>
  </si>
  <si>
    <t>978-3-8487-8511-7</t>
  </si>
  <si>
    <t>978-3-7489-3305-2</t>
  </si>
  <si>
    <t>https://doi.org/10.5771/9783748933052</t>
  </si>
  <si>
    <t>Wöhrle/Arnold/Brandl/Knospe/Unger/Zierer, Führung - Leadership</t>
  </si>
  <si>
    <t>978-3-8487-7884-3</t>
  </si>
  <si>
    <t>978-3-7489-2285-8</t>
  </si>
  <si>
    <t>https://doi.org/10.5771/9783748922858</t>
  </si>
  <si>
    <t>Wöhrle/Boecker/Brandl et al, Qualitätsmanagement - Qualitätsentwicklung</t>
  </si>
  <si>
    <t>978-3-8487-6707-6</t>
  </si>
  <si>
    <t>978-3-7489-0764-0</t>
  </si>
  <si>
    <t>https://doi.org/10.5771/9783748907640</t>
  </si>
  <si>
    <t>Wolf, Pflegekinderhilfe in der Sozialen Arbeit</t>
  </si>
  <si>
    <t>978-3-7560-1714-0</t>
  </si>
  <si>
    <t>978-3-7489-4444-7</t>
  </si>
  <si>
    <t>Wolf, Wettbewerbsrecht</t>
  </si>
  <si>
    <t>978-3-8293-2022-1</t>
  </si>
  <si>
    <t>978-3-7489-5146-9</t>
  </si>
  <si>
    <t>https://doi.org/10.5771/9783748951469</t>
  </si>
  <si>
    <t>Wolf/Maier/Bretschneider, MODULWISSEN Einsatzrecht 4</t>
  </si>
  <si>
    <t>978-3-940529-01-5</t>
  </si>
  <si>
    <t>978-3-86321-717-4</t>
  </si>
  <si>
    <t xml:space="preserve">Wolff/Wolff, Krankenpflege: Einführung in das Studium ihrer Geschichte </t>
  </si>
  <si>
    <t>Mabuse</t>
  </si>
  <si>
    <t>978-3-415-07275-6</t>
  </si>
  <si>
    <t>978-3-415-07300-5</t>
  </si>
  <si>
    <t>https://doi.org/10.5771/9783415073005</t>
  </si>
  <si>
    <t>Wölfle/Mäschle/Nothhelfer, Kompendium für Immobilienberufe</t>
  </si>
  <si>
    <t>978-3-89899-183-4</t>
  </si>
  <si>
    <t>978-3-8403-0480-4</t>
  </si>
  <si>
    <t>https://doi.org/10.5771/9783840304804</t>
  </si>
  <si>
    <t>Wollny, Bewegungswissenschaft. Ein Lehrbuch in 12 Lektionen</t>
  </si>
  <si>
    <t>4.+5.</t>
  </si>
  <si>
    <t>978-3-374-05492-3</t>
  </si>
  <si>
    <t>978-3-374-05493-0</t>
  </si>
  <si>
    <t>https://doi.org/10.5771/9783374054930</t>
  </si>
  <si>
    <t>Wrogemann, Religionswissenschaft und Interkulturelle Theologie</t>
  </si>
  <si>
    <t>Lehrwerk Evangelische Theologie (LETh) | 10</t>
  </si>
  <si>
    <t>978-3-8487-7737-2</t>
  </si>
  <si>
    <t>978-3-7489-2133-2</t>
  </si>
  <si>
    <t>https://doi.org/10.5771/9783748921332</t>
  </si>
  <si>
    <t>Wulf/Naderer/Rieger, Medienpsychologie</t>
  </si>
  <si>
    <t>978-3-415-07419-4</t>
  </si>
  <si>
    <t>978-3-415-07420-0</t>
  </si>
  <si>
    <t>https://doi.org/10.5771/9783415074200</t>
  </si>
  <si>
    <t>Zieschang, Strafrecht Allgemeiner Teil</t>
  </si>
  <si>
    <t>978-3-415-07310-4</t>
  </si>
  <si>
    <t>978-3-415-07331-9</t>
  </si>
  <si>
    <t>https://doi.org/10.5771/9783415073319</t>
  </si>
  <si>
    <t>Zieschang, Strafrecht Besonderer Teil 1. Strafrecht Besonderer Teil 1</t>
  </si>
  <si>
    <t>978-3-7560-1481-1</t>
  </si>
  <si>
    <t>978-3-7489-2017-5</t>
  </si>
  <si>
    <t>https://doi.org/10.5771/9783748920175</t>
  </si>
  <si>
    <t>Zimmermann, Klausurtraining Strafrecht</t>
  </si>
  <si>
    <t>978-3-7560-1947-2</t>
  </si>
  <si>
    <t>978-3-7489-5131-5</t>
  </si>
  <si>
    <t>Zimmermann, Semantik</t>
  </si>
  <si>
    <t>978-3-8487-7654-2</t>
  </si>
  <si>
    <t>978-3-7489-1032-9</t>
  </si>
  <si>
    <t>https://doi.org/10.5771/9783748910329</t>
  </si>
  <si>
    <t>Zimmermann/Aksoy, Kompetenztrainer Rechtsdidaktik</t>
  </si>
  <si>
    <r>
      <t xml:space="preserve"> Zeitschriftenpakete 2026 </t>
    </r>
    <r>
      <rPr>
        <sz val="20"/>
        <color rgb="FF102A43"/>
        <rFont val="Roboto Condensed"/>
      </rPr>
      <t>| Konsortialangebote</t>
    </r>
  </si>
  <si>
    <t>Zeitschrift</t>
  </si>
  <si>
    <t>eISSN/
Anzahl</t>
  </si>
  <si>
    <t>ISSN (Print)</t>
  </si>
  <si>
    <t>DOI</t>
  </si>
  <si>
    <t>eOnly-
Preis*</t>
  </si>
  <si>
    <t>Faktoren
[bitte eintragen]</t>
  </si>
  <si>
    <t>Faktor für Typ</t>
  </si>
  <si>
    <t>ECCL</t>
  </si>
  <si>
    <t>European Company Case Law</t>
  </si>
  <si>
    <t>2752-1788</t>
  </si>
  <si>
    <t>2752-177X</t>
  </si>
  <si>
    <t>https://doi.org/10.5771/2752-177X</t>
  </si>
  <si>
    <t xml:space="preserve">EuCLR </t>
  </si>
  <si>
    <t>European Criminal Law Review</t>
  </si>
  <si>
    <t>2193-5505</t>
  </si>
  <si>
    <t>2191-7442</t>
  </si>
  <si>
    <t>https://doi.org/10.5771/2193-5505</t>
  </si>
  <si>
    <t xml:space="preserve">KJ </t>
  </si>
  <si>
    <t>Kritische Justiz</t>
  </si>
  <si>
    <t>2942-3295</t>
  </si>
  <si>
    <t>0023-4834</t>
  </si>
  <si>
    <t>https://doi.org/10.5771/0023-4834</t>
  </si>
  <si>
    <t xml:space="preserve">KritV </t>
  </si>
  <si>
    <t>Kritische Vierteljahresschrift für Gesetzgebung und Rechtswissenschaft</t>
  </si>
  <si>
    <t>2193-7869</t>
  </si>
  <si>
    <t>https://doi.org/10.5771/2193-7869</t>
  </si>
  <si>
    <t>NK</t>
  </si>
  <si>
    <t>Neue Kriminalpolitik</t>
  </si>
  <si>
    <t>2942-1624</t>
  </si>
  <si>
    <t>0934-9200</t>
  </si>
  <si>
    <t>https://doi.org/10.5771/0934-9200</t>
  </si>
  <si>
    <t>OER</t>
  </si>
  <si>
    <t>Osteuropa Recht</t>
  </si>
  <si>
    <t>2366-6730</t>
  </si>
  <si>
    <t>0030-6444</t>
  </si>
  <si>
    <t>https://doi.org/10.5771/0030-6444</t>
  </si>
  <si>
    <t xml:space="preserve"> 3.000 FTE</t>
  </si>
  <si>
    <t>RdJB</t>
  </si>
  <si>
    <t>Recht der Jugend und des Bildungswesens</t>
  </si>
  <si>
    <t>2366-6749</t>
  </si>
  <si>
    <t>0034-1312</t>
  </si>
  <si>
    <t>https://doi.org/10.5771/0034-1312</t>
  </si>
  <si>
    <t>10.000 FTE</t>
  </si>
  <si>
    <t>RPhZ</t>
  </si>
  <si>
    <t>Rechtsphilosophie</t>
  </si>
  <si>
    <t>2942-3341</t>
  </si>
  <si>
    <t>2364-1355</t>
  </si>
  <si>
    <t>https://doi.org/10.5771/2364-1355</t>
  </si>
  <si>
    <t xml:space="preserve"> 20.000 FTE</t>
  </si>
  <si>
    <t>RPsych</t>
  </si>
  <si>
    <t>Rechtspsychologie</t>
  </si>
  <si>
    <t>2942-335X</t>
  </si>
  <si>
    <t>2365-1083</t>
  </si>
  <si>
    <t>https://doi.org/10.5771/2365-1083</t>
  </si>
  <si>
    <t>&gt; 20.000 FTE</t>
  </si>
  <si>
    <t>RW</t>
  </si>
  <si>
    <t>Rechtswissenschaft</t>
  </si>
  <si>
    <t>2942-3376</t>
  </si>
  <si>
    <t>1868-8098</t>
  </si>
  <si>
    <t>https://doi.org/10.5771/1868-8098</t>
  </si>
  <si>
    <t>ZDRW</t>
  </si>
  <si>
    <t>Zeitschrift für Didaktik der Rechtswissenschaft</t>
  </si>
  <si>
    <t>2942-3570</t>
  </si>
  <si>
    <t>2196-7261</t>
  </si>
  <si>
    <t>https://doi.org/10.5771/2196-7261</t>
  </si>
  <si>
    <t>Bauhaus-Verlag</t>
  </si>
  <si>
    <t>**RAW</t>
  </si>
  <si>
    <t>Recht, Automobil, Wirtschaft</t>
  </si>
  <si>
    <t>dfv</t>
  </si>
  <si>
    <t>2195-0261</t>
  </si>
  <si>
    <t>https://doi.org/10.51202/2195-0261</t>
  </si>
  <si>
    <t>BdWi-Verlag</t>
  </si>
  <si>
    <t>**ZNER</t>
  </si>
  <si>
    <t>Zeitschrift für Neues Energierecht</t>
  </si>
  <si>
    <t>1434-3339</t>
  </si>
  <si>
    <t>https://doi.org/10.51202/1434-3339</t>
  </si>
  <si>
    <t>Der Theaterverlag</t>
  </si>
  <si>
    <t>**InTeR</t>
  </si>
  <si>
    <t>Zeitschrift zum Innovations- und Technikrecht</t>
  </si>
  <si>
    <t>2195-5743</t>
  </si>
  <si>
    <t>https://doi.org/10.51202/2195-5743</t>
  </si>
  <si>
    <t>Fraunhofer IRB Verlag</t>
  </si>
  <si>
    <t>frommann-holzboog</t>
  </si>
  <si>
    <t xml:space="preserve"> Industrielle Beziehungen </t>
  </si>
  <si>
    <t>Industrielle Beziehungen</t>
  </si>
  <si>
    <t>1862-0035</t>
  </si>
  <si>
    <t>0943-2779</t>
  </si>
  <si>
    <t>https://doi.org/10.3224/indbez</t>
  </si>
  <si>
    <t>Konfliktdynamik</t>
  </si>
  <si>
    <t>2510-4233</t>
  </si>
  <si>
    <t>2193-0147</t>
  </si>
  <si>
    <t>https://doi.org/10.21706/kd</t>
  </si>
  <si>
    <t>Jonas Verlag</t>
  </si>
  <si>
    <t xml:space="preserve">**Notfallvorsorge </t>
  </si>
  <si>
    <t>Notfallvorsorge</t>
  </si>
  <si>
    <t>Walhalla</t>
  </si>
  <si>
    <t>2941-0371</t>
  </si>
  <si>
    <t>0948-7913</t>
  </si>
  <si>
    <t>https://doi.org/10.5771/2941-0371</t>
  </si>
  <si>
    <t>Karl Alber</t>
  </si>
  <si>
    <t xml:space="preserve">**UmweltBriefe </t>
  </si>
  <si>
    <t>UmweltBriefe</t>
  </si>
  <si>
    <t>2941-0363</t>
  </si>
  <si>
    <t>1866-0037</t>
  </si>
  <si>
    <t xml:space="preserve">https://doi.org/10.5771/2941-0363 </t>
  </si>
  <si>
    <t>Klostermann</t>
  </si>
  <si>
    <t>V&amp;M</t>
  </si>
  <si>
    <t>Verwaltung &amp; Management</t>
  </si>
  <si>
    <t>2942-352X</t>
  </si>
  <si>
    <t>0947-9856</t>
  </si>
  <si>
    <t>https://doi.org/10.5771/0947-9856</t>
  </si>
  <si>
    <t>Kursbuch</t>
  </si>
  <si>
    <t>WSI-Mitteilungen</t>
  </si>
  <si>
    <t>2942-3554</t>
  </si>
  <si>
    <t>0342-300X</t>
  </si>
  <si>
    <t>https://doi.org/10.5771/0342-300X</t>
  </si>
  <si>
    <t>Lehmanns Media</t>
  </si>
  <si>
    <t>ZGug</t>
  </si>
  <si>
    <t>Zeitschrift für Gemeinwirtschaft und Gemeinwohl</t>
  </si>
  <si>
    <t>2701-4207</t>
  </si>
  <si>
    <t>2701-4193</t>
  </si>
  <si>
    <t>https://doi.org/10.5771/2701-4193</t>
  </si>
  <si>
    <t>Metropol Verlag</t>
  </si>
  <si>
    <t>zfwu</t>
  </si>
  <si>
    <t>Zeitschrift für Wirtschafts- und Unternehmensethik</t>
  </si>
  <si>
    <t>1862-0043</t>
  </si>
  <si>
    <t>1439-880X</t>
  </si>
  <si>
    <t>https://doi.org/10.5771/1439-880X</t>
  </si>
  <si>
    <t>Meyer&amp;Meyer</t>
  </si>
  <si>
    <t>BdW</t>
  </si>
  <si>
    <t>Blätter der Wohlfahrtspflege</t>
  </si>
  <si>
    <t>2942-3147</t>
  </si>
  <si>
    <t>0340-8574</t>
  </si>
  <si>
    <t>https://doi.org/10.5771/0340-8574</t>
  </si>
  <si>
    <t>Psychiatrie-Verlag</t>
  </si>
  <si>
    <t>G&amp;S</t>
  </si>
  <si>
    <t>Gesundheits- und Sozialpolitik</t>
  </si>
  <si>
    <t>2942-3201</t>
  </si>
  <si>
    <t>1611-5821</t>
  </si>
  <si>
    <t>https://doi.org/10.5771/1611-5821</t>
  </si>
  <si>
    <t>transcript</t>
  </si>
  <si>
    <t>SozA</t>
  </si>
  <si>
    <t>Soziale Arbeit</t>
  </si>
  <si>
    <t>2942-3406</t>
  </si>
  <si>
    <t>0490-1606</t>
  </si>
  <si>
    <t>https://doi.org/10.5771/0490-1606</t>
  </si>
  <si>
    <t>VDI fachmedien</t>
  </si>
  <si>
    <t>Sozialwirtschaft</t>
  </si>
  <si>
    <t>2942-3481</t>
  </si>
  <si>
    <t>1613-0707</t>
  </si>
  <si>
    <t>https://doi.org/10.5771/1613-0707</t>
  </si>
  <si>
    <t>VDI Verlag</t>
  </si>
  <si>
    <t>SWa</t>
  </si>
  <si>
    <t>Sozialwirtschaft aktuell</t>
  </si>
  <si>
    <t>2942-349X</t>
  </si>
  <si>
    <t>1619-2427</t>
  </si>
  <si>
    <t>https://doi.org/10.5771/1619-2427</t>
  </si>
  <si>
    <t>Velbrück Wissenschaft</t>
  </si>
  <si>
    <t>Voluntaris</t>
  </si>
  <si>
    <t>2700-1350</t>
  </si>
  <si>
    <t>2196-3886</t>
  </si>
  <si>
    <t>https://doi.org/10.5771/2196-3886</t>
  </si>
  <si>
    <t>VFV</t>
  </si>
  <si>
    <t xml:space="preserve">**ZUKUNFTS-HANDBUCH </t>
  </si>
  <si>
    <t xml:space="preserve">ZUKUNFTS-HANDBUCH Kindertageseinrichtungen </t>
  </si>
  <si>
    <t>2941-0355</t>
  </si>
  <si>
    <t>2700-8584</t>
  </si>
  <si>
    <t>https://doi.org/10.5771/2941-0355</t>
  </si>
  <si>
    <t>**Europa Ethnica</t>
  </si>
  <si>
    <t>europa ethnica</t>
  </si>
  <si>
    <t>0014-2492</t>
  </si>
  <si>
    <t>https://doi.org/10.24989/0014-2492</t>
  </si>
  <si>
    <t>Hinweise</t>
  </si>
  <si>
    <t>Integration</t>
  </si>
  <si>
    <t>integration</t>
  </si>
  <si>
    <t>2941-8895</t>
  </si>
  <si>
    <t>0720-5120</t>
  </si>
  <si>
    <t>https://doi.org/10.5771/0720-5120</t>
  </si>
  <si>
    <r>
      <rPr>
        <b/>
        <i/>
        <sz val="11"/>
        <color rgb="FF000000"/>
        <rFont val="Roboto Condensed"/>
      </rPr>
      <t>Verlängerung</t>
    </r>
    <r>
      <rPr>
        <i/>
        <sz val="11"/>
        <color rgb="FF000000"/>
        <rFont val="Roboto Condensed"/>
      </rPr>
      <t xml:space="preserve">: Das Abo verlängert sich automatisch um ein Folgejahr, sofern nicht bis Ende November des dann laufenden Jahres für das Folgejahr gekündigt wurde. </t>
    </r>
  </si>
  <si>
    <t>JEIH</t>
  </si>
  <si>
    <t>Journal of European Integration History</t>
  </si>
  <si>
    <t>2942-321X</t>
  </si>
  <si>
    <t>0947-9511</t>
  </si>
  <si>
    <t>https://doi.org/10.5771/0947-9511</t>
  </si>
  <si>
    <t>**Kursbuch</t>
  </si>
  <si>
    <t>2193-6455</t>
  </si>
  <si>
    <t>0023-5652</t>
  </si>
  <si>
    <t>https://doi.org/10.5771/0023-5652</t>
  </si>
  <si>
    <t>Soziale Welt</t>
  </si>
  <si>
    <t>Nomos | Subscribe to open</t>
  </si>
  <si>
    <t>2942-3414</t>
  </si>
  <si>
    <t>0038-6073</t>
  </si>
  <si>
    <t>https://doi.org/10.5771/0038-6073</t>
  </si>
  <si>
    <t>WestEnd</t>
  </si>
  <si>
    <t>WestEnd - Neu:e Zeitschrift für Sozialforschung</t>
  </si>
  <si>
    <t>2942-3546</t>
  </si>
  <si>
    <t>1860-2177</t>
  </si>
  <si>
    <t>https://doi.org/10.5771/1860-2177</t>
  </si>
  <si>
    <t>NEU: **W&amp;F</t>
  </si>
  <si>
    <t>Wissenschaft und Frieden</t>
  </si>
  <si>
    <t>0947-3971</t>
  </si>
  <si>
    <t>folgt</t>
  </si>
  <si>
    <t>Zeitschrift für Flucht- und Flüchtlingsforschung</t>
  </si>
  <si>
    <t>2942-3597</t>
  </si>
  <si>
    <t>2509-9485</t>
  </si>
  <si>
    <t>https://doi.org/10.5771/2509-9485</t>
  </si>
  <si>
    <t>**ZfGen</t>
  </si>
  <si>
    <t>Zeitschrift für Genozidforschung</t>
  </si>
  <si>
    <t>2589-1510</t>
  </si>
  <si>
    <t>1438-8332</t>
  </si>
  <si>
    <t>https://doi.org/10.5771/1438-8332</t>
  </si>
  <si>
    <t>ZIB</t>
  </si>
  <si>
    <t>Zeitschrift für Internationale Beziehungen</t>
  </si>
  <si>
    <t>2942-1233</t>
  </si>
  <si>
    <t>0946-7165</t>
  </si>
  <si>
    <t>https://doi.org/10.5771/0946-7165</t>
  </si>
  <si>
    <t>ZParl</t>
  </si>
  <si>
    <t>Zeitschrift für Parlamentsfragen</t>
  </si>
  <si>
    <t>0340-1758</t>
  </si>
  <si>
    <t>https://doi.org/10.5771/0340-1758</t>
  </si>
  <si>
    <t>ZfP</t>
  </si>
  <si>
    <t>Zeitschrift für Politik</t>
  </si>
  <si>
    <t>2941-8879</t>
  </si>
  <si>
    <t>0044-3360</t>
  </si>
  <si>
    <t>https://doi.org/10.5771/0044-3360</t>
  </si>
  <si>
    <t>**ABG</t>
  </si>
  <si>
    <t>Arbeit – Bewegung – Geschichte</t>
  </si>
  <si>
    <t>2366-2387</t>
  </si>
  <si>
    <t>https://doi.org/10.5771/2366-2387</t>
  </si>
  <si>
    <t>**Forum Stadt</t>
  </si>
  <si>
    <t>Forum Stadt</t>
  </si>
  <si>
    <t>2192-8924</t>
  </si>
  <si>
    <t>https://doi.org/10.5771/2192-8924</t>
  </si>
  <si>
    <t>NEU: **ZWG</t>
  </si>
  <si>
    <t>WerkstattGeschichte</t>
  </si>
  <si>
    <t>2701-1992</t>
  </si>
  <si>
    <t>0942-704X</t>
  </si>
  <si>
    <t>**ZFG</t>
  </si>
  <si>
    <t xml:space="preserve">Zeitschrift für Geschichtswissenschaft </t>
  </si>
  <si>
    <t>0044-2828</t>
  </si>
  <si>
    <t>https://doi.org/10.5771/0044-2828</t>
  </si>
  <si>
    <t>Technikgeschichte</t>
  </si>
  <si>
    <t>2942-3503</t>
  </si>
  <si>
    <t>0040-117X</t>
  </si>
  <si>
    <t>https://doi.org/10.5771/0040-117X</t>
  </si>
  <si>
    <t>**Zeitsprünge</t>
  </si>
  <si>
    <t>Zeitsprünge</t>
  </si>
  <si>
    <t>2751-515X</t>
  </si>
  <si>
    <t>1431-7451</t>
  </si>
  <si>
    <t>Anthropos</t>
  </si>
  <si>
    <t>2942-3139</t>
  </si>
  <si>
    <t>0257-9774</t>
  </si>
  <si>
    <t>https://doi.org/10.5771/0257-9774</t>
  </si>
  <si>
    <t>**AZP</t>
  </si>
  <si>
    <t>Allgemeine Zeitschrift für Philosophie</t>
  </si>
  <si>
    <t>2942-4771</t>
  </si>
  <si>
    <t>0340-7969</t>
  </si>
  <si>
    <t>https://doi.org/10.5771/0340-7969</t>
  </si>
  <si>
    <t>Philosophisches Jahrbuch</t>
  </si>
  <si>
    <t>2942-3325</t>
  </si>
  <si>
    <t>0031-8183</t>
  </si>
  <si>
    <t>https://doi.org/10.5771/0031-8183</t>
  </si>
  <si>
    <t>**Philosophischer Literaturanzeiger</t>
  </si>
  <si>
    <t>Philosophischer Literaturanzeiger</t>
  </si>
  <si>
    <t>2194-5845</t>
  </si>
  <si>
    <t>0031-8175</t>
  </si>
  <si>
    <t>**ZphF</t>
  </si>
  <si>
    <t>Zeitschrift für philosophische Forschung</t>
  </si>
  <si>
    <t>1439-2615</t>
  </si>
  <si>
    <t>0044-3301</t>
  </si>
  <si>
    <t>NEU: **DCS</t>
  </si>
  <si>
    <t>Digital Culture &amp; Society</t>
  </si>
  <si>
    <t>2364-2122</t>
  </si>
  <si>
    <t>2364-2114</t>
  </si>
  <si>
    <t>NEU: **POP</t>
  </si>
  <si>
    <t>POP. Kultur und Kritik</t>
  </si>
  <si>
    <t>2198-0322</t>
  </si>
  <si>
    <t>2194-6981</t>
  </si>
  <si>
    <t>NEU: **ZKKW</t>
  </si>
  <si>
    <t>Zeitschrift für Kultur- und Kollektivwissenschaft</t>
  </si>
  <si>
    <t>**BTR</t>
  </si>
  <si>
    <t>Bühnentechnsiche Rundschau</t>
  </si>
  <si>
    <t>2942-478X</t>
  </si>
  <si>
    <t>0007-3091</t>
  </si>
  <si>
    <t>https://doi.org/10.5771/0007-3091</t>
  </si>
  <si>
    <t>CommSoc</t>
  </si>
  <si>
    <t>Communicatio Socialis</t>
  </si>
  <si>
    <t>2198-3852</t>
  </si>
  <si>
    <t>0010-3497</t>
  </si>
  <si>
    <t>https://doi.org/10.5771/0010-3497</t>
  </si>
  <si>
    <t>**Fotogeschichte</t>
  </si>
  <si>
    <t>Fotogeschichte</t>
  </si>
  <si>
    <t>2751-8043</t>
  </si>
  <si>
    <t>0720-5260</t>
  </si>
  <si>
    <t>https://doi.org/10.5771/0720-5260</t>
  </si>
  <si>
    <t>JMS</t>
  </si>
  <si>
    <t>Jugend Medien Schutz-Report</t>
  </si>
  <si>
    <t>2942-3287</t>
  </si>
  <si>
    <t>0170-5067</t>
  </si>
  <si>
    <t>https://doi.org/10.5771/0170-5067</t>
  </si>
  <si>
    <t>**Opernwelt</t>
  </si>
  <si>
    <t>Opernwelt</t>
  </si>
  <si>
    <t>2942-4798</t>
  </si>
  <si>
    <t>0030-3690</t>
  </si>
  <si>
    <t>https://doi.org/10.5771/0030-3690</t>
  </si>
  <si>
    <t>**tanz</t>
  </si>
  <si>
    <t>tanz</t>
  </si>
  <si>
    <t>2942-481X</t>
  </si>
  <si>
    <t>1869-7720</t>
  </si>
  <si>
    <t>https://doi.org/10.5771/1869-7720</t>
  </si>
  <si>
    <t>**Theater heute</t>
  </si>
  <si>
    <t>Theater heute</t>
  </si>
  <si>
    <t>2942-4836</t>
  </si>
  <si>
    <t>0040-5507</t>
  </si>
  <si>
    <t>https://doi.org/10.5771/0040-5507</t>
  </si>
  <si>
    <t>**ZfBB</t>
  </si>
  <si>
    <t>Zeitschrift für Bibliothekswesen und Bibliographie</t>
  </si>
  <si>
    <t>1864-2950</t>
  </si>
  <si>
    <t>0044-2380</t>
  </si>
  <si>
    <t>**Int J PE</t>
  </si>
  <si>
    <t>International Journal of Physical Education</t>
  </si>
  <si>
    <t>2747-6073</t>
  </si>
  <si>
    <t>0341-8685</t>
  </si>
  <si>
    <t>https://doi.org/10.5771/2747-6073</t>
  </si>
  <si>
    <t>**LSB</t>
  </si>
  <si>
    <t>Leipziger Sportwissenschaftliche Beiträge</t>
  </si>
  <si>
    <t>0941-5270</t>
  </si>
  <si>
    <t>https://doi.org/10.5771/0941-5270</t>
  </si>
  <si>
    <t>Stadion</t>
  </si>
  <si>
    <t>2942-3430</t>
  </si>
  <si>
    <t>0172-4029</t>
  </si>
  <si>
    <t xml:space="preserve">https://doi.org/10.5771/0172-4029 </t>
  </si>
  <si>
    <t>Zeitschrift für sportpädagogische Forschung</t>
  </si>
  <si>
    <t>2942-3619</t>
  </si>
  <si>
    <t>2196-5218</t>
  </si>
  <si>
    <t>https://doi.org/10.5771/2196-5218</t>
  </si>
  <si>
    <t>GL</t>
  </si>
  <si>
    <t xml:space="preserve">Germanistische Linguistik </t>
  </si>
  <si>
    <t>2944-2419</t>
  </si>
  <si>
    <t>0072-1492</t>
  </si>
  <si>
    <t>https://doi.org/10.5771/0072-1492</t>
  </si>
  <si>
    <t>**RF</t>
  </si>
  <si>
    <t xml:space="preserve">Romanische Forschungen </t>
  </si>
  <si>
    <t>1864-0737</t>
  </si>
  <si>
    <t>0035-8126</t>
  </si>
  <si>
    <t>Concilium</t>
  </si>
  <si>
    <t>2943-0054</t>
  </si>
  <si>
    <t>0588-9804</t>
  </si>
  <si>
    <t>https://doi.org/10.5771/0588-9804</t>
  </si>
  <si>
    <t>NEU: KJIT</t>
  </si>
  <si>
    <t>Kritisches Journal der Islamischen Theologie</t>
  </si>
  <si>
    <t xml:space="preserve">ZRW </t>
  </si>
  <si>
    <t>Zeitschrift für Religion und Weltanschauung</t>
  </si>
  <si>
    <t>2942-3600</t>
  </si>
  <si>
    <t>0721-2402</t>
  </si>
  <si>
    <t>https://doi.org/10.5771/0721-2402</t>
  </si>
  <si>
    <t>**PSU</t>
  </si>
  <si>
    <t>Psychosoziale Umschau</t>
  </si>
  <si>
    <t>2942-4860</t>
  </si>
  <si>
    <t>0930-4177</t>
  </si>
  <si>
    <t>https://doi.org/10.5771/0930-4177</t>
  </si>
  <si>
    <t xml:space="preserve">                                         **R&amp;P</t>
  </si>
  <si>
    <t>Recht &amp; Psychiatrie</t>
  </si>
  <si>
    <t>2942-4887</t>
  </si>
  <si>
    <t>0724-2247</t>
  </si>
  <si>
    <t>https://doi.org/10.1486/RP</t>
  </si>
  <si>
    <t>**SI</t>
  </si>
  <si>
    <t>Sozialpsychiatrischen Informationen</t>
  </si>
  <si>
    <t>2942-4895</t>
  </si>
  <si>
    <t>0171-4538</t>
  </si>
  <si>
    <t>https://doi.org/10.5771/0171-4538</t>
  </si>
  <si>
    <t>**agrarzeitung</t>
  </si>
  <si>
    <t>agrarzeitung</t>
  </si>
  <si>
    <t>1869-9707</t>
  </si>
  <si>
    <t>https://doi.org/10.51202/1869-9707</t>
  </si>
  <si>
    <t>**Lebensmittelzeitung</t>
  </si>
  <si>
    <t>Lebensmittelzeitung</t>
  </si>
  <si>
    <t>0947-7527</t>
  </si>
  <si>
    <t>https://doi.org/10.51202/0947-7527</t>
  </si>
  <si>
    <t>**VDI Nachrichten</t>
  </si>
  <si>
    <t>VDI Nachrichten</t>
  </si>
  <si>
    <t>0042-1758</t>
  </si>
  <si>
    <t>https://doi.org/10.51202/0042-1758</t>
  </si>
  <si>
    <t>**antriebstechnik</t>
  </si>
  <si>
    <t>antriebstechnik</t>
  </si>
  <si>
    <t>2747-7991</t>
  </si>
  <si>
    <t>https://doi.org/10.51202/2747-7991</t>
  </si>
  <si>
    <t>**C2</t>
  </si>
  <si>
    <t>C2 Deutschland (Coating &amp; Converting)</t>
  </si>
  <si>
    <t>2366-6943</t>
  </si>
  <si>
    <t>https://doi.org/10.51202/2366-6943</t>
  </si>
  <si>
    <t>**DER KONSTRUKTEUR</t>
  </si>
  <si>
    <t>DER KONSTRUKTEUR</t>
  </si>
  <si>
    <t>2747-7215</t>
  </si>
  <si>
    <t>https://doi.org/10.51202/2747-7215</t>
  </si>
  <si>
    <t>**f+h</t>
  </si>
  <si>
    <t>Fördertechnik, Materialfluss, Logistik 4.0</t>
  </si>
  <si>
    <t>2747-8130</t>
  </si>
  <si>
    <t>0341-2636</t>
  </si>
  <si>
    <t>https://doi.org/10.51202/2747-8130</t>
  </si>
  <si>
    <t>**Industrielle Automation</t>
  </si>
  <si>
    <t>Industrielle Automation</t>
  </si>
  <si>
    <t>2747-8017</t>
  </si>
  <si>
    <t>2194-1157</t>
  </si>
  <si>
    <t>https://doi.org/10.51202/2747-8017</t>
  </si>
  <si>
    <t>**Konstruktion</t>
  </si>
  <si>
    <t>Konstruktion</t>
  </si>
  <si>
    <t>0720-5953</t>
  </si>
  <si>
    <t>https://doi.org/10.37544/0720-5953</t>
  </si>
  <si>
    <t>**O+P</t>
  </si>
  <si>
    <t>O+P Fluidtechnik</t>
  </si>
  <si>
    <t>2747-8009</t>
  </si>
  <si>
    <t>https://doi.org/10.51202/2747-8009</t>
  </si>
  <si>
    <t>**MY FACTORY</t>
  </si>
  <si>
    <t>MY FACTORY</t>
  </si>
  <si>
    <t>2747-7096</t>
  </si>
  <si>
    <t>2747-7088</t>
  </si>
  <si>
    <t>https://doi.org/10.51202/2747-7096</t>
  </si>
  <si>
    <t>**VDI-Z</t>
  </si>
  <si>
    <t>VDI-Z (+ Logistik)</t>
  </si>
  <si>
    <t>0042-1766</t>
  </si>
  <si>
    <t>https://doi.org/10.37544/0042-1766</t>
  </si>
  <si>
    <t>**VERFAHRENSTECHNIK</t>
  </si>
  <si>
    <t>VERFAHRENSTECHNIK</t>
  </si>
  <si>
    <t>2747-8025</t>
  </si>
  <si>
    <t>https://doi.org/10.51202/2747-8025</t>
  </si>
  <si>
    <t>**Bauen +</t>
  </si>
  <si>
    <t>Bauen +</t>
  </si>
  <si>
    <t>2363-8125</t>
  </si>
  <si>
    <t>https://doi.org/10.51202/2363-8125</t>
  </si>
  <si>
    <t xml:space="preserve">**BAUSUBSTANZ </t>
  </si>
  <si>
    <t xml:space="preserve">BAUSUBSTANZ </t>
  </si>
  <si>
    <t>2190-4278</t>
  </si>
  <si>
    <t>https://doi.org/10.51202/2190-4278</t>
  </si>
  <si>
    <t>**Bauingenieur</t>
  </si>
  <si>
    <t>Bauingenieur</t>
  </si>
  <si>
    <t>0005-6650</t>
  </si>
  <si>
    <t>https://doi.org/10.37544/0005-6650</t>
  </si>
  <si>
    <t>**HLH</t>
  </si>
  <si>
    <t>HLH</t>
  </si>
  <si>
    <t>1436-5103</t>
  </si>
  <si>
    <t>https://doi.org/10.37544/1436-5103</t>
  </si>
  <si>
    <t>**Technische Textilien</t>
  </si>
  <si>
    <t>Technische Textilien</t>
  </si>
  <si>
    <t>0323-3243</t>
  </si>
  <si>
    <t>https://doi.org/10.51202/0323-3243</t>
  </si>
  <si>
    <t>**wwt</t>
  </si>
  <si>
    <t>Wasserwirtschaft Wassertechnik</t>
  </si>
  <si>
    <t>1438-5716</t>
  </si>
  <si>
    <t>https://doi.org/10.51202/1438-5716</t>
  </si>
  <si>
    <t>**Gefahrstoffe</t>
  </si>
  <si>
    <t>Gefahrstoffe</t>
  </si>
  <si>
    <t>0949-8036</t>
  </si>
  <si>
    <t>https://doi.org/10.37544/0949-8036</t>
  </si>
  <si>
    <t>**Lärmbekämpfung</t>
  </si>
  <si>
    <t>Lärmbekämpfung</t>
  </si>
  <si>
    <t>1863-4672</t>
  </si>
  <si>
    <t>https://doi.org/10.37544/1863-4672</t>
  </si>
  <si>
    <t>**Technische Sicherheit</t>
  </si>
  <si>
    <t>Technische Sicherheit</t>
  </si>
  <si>
    <t>2191-0073</t>
  </si>
  <si>
    <t>https://doi.org/10.37544/2191-0073</t>
  </si>
  <si>
    <t>**VDI energie + umwelt</t>
  </si>
  <si>
    <t>VDI energie + umwelt</t>
  </si>
  <si>
    <t>2942-7347</t>
  </si>
  <si>
    <t>https://doi.org/10.37544/2942-7347</t>
  </si>
  <si>
    <t>**PACKaktuell</t>
  </si>
  <si>
    <t>PACKaktuell</t>
  </si>
  <si>
    <t>1664-6533</t>
  </si>
  <si>
    <t>https://doi.org/10.51202/1664-6533</t>
  </si>
  <si>
    <t>**packREPORT</t>
  </si>
  <si>
    <t>packReport</t>
  </si>
  <si>
    <t>0342-3743</t>
  </si>
  <si>
    <t>https://doi.org/10.51202/0342-3743</t>
  </si>
  <si>
    <t>**WB Papierfabrikation</t>
  </si>
  <si>
    <t>Wochenblatt für Papierfabrikation</t>
  </si>
  <si>
    <t>0043-7131</t>
  </si>
  <si>
    <t>https://doi.org/10.51202/0043-7131</t>
  </si>
  <si>
    <t xml:space="preserve"> Open Access Journals 2026</t>
  </si>
  <si>
    <t>Kürzel</t>
  </si>
  <si>
    <t>Untertitel</t>
  </si>
  <si>
    <t>Jg 
2026</t>
  </si>
  <si>
    <t>Ausg / 
Jahr</t>
  </si>
  <si>
    <t>ISSN Print</t>
  </si>
  <si>
    <t>ISSN Online</t>
  </si>
  <si>
    <t>URL</t>
  </si>
  <si>
    <t>Online-
Archive ab</t>
  </si>
  <si>
    <t>ANSH</t>
  </si>
  <si>
    <t>Archäologische Nachrichten aus Schleswig-Holstein</t>
  </si>
  <si>
    <t>Wachholz / Olms</t>
  </si>
  <si>
    <t>0942-9107</t>
  </si>
  <si>
    <t>https://doi.org/10.5771/0942-9107</t>
  </si>
  <si>
    <t>ChEuLR</t>
  </si>
  <si>
    <t>Chinese European Law Review</t>
  </si>
  <si>
    <t>3053-3139</t>
  </si>
  <si>
    <t>3053-3147</t>
  </si>
  <si>
    <t>CPE</t>
  </si>
  <si>
    <t>Culture, Practice &amp; Europeanization</t>
  </si>
  <si>
    <t>2566-7742</t>
  </si>
  <si>
    <t>https://doi.org/10.5771/2566-7742</t>
  </si>
  <si>
    <t>DAK</t>
  </si>
  <si>
    <t>Dimensions. Journal of Architectural Knowledge</t>
  </si>
  <si>
    <t>2747-5085</t>
  </si>
  <si>
    <t>2747-5093</t>
  </si>
  <si>
    <t>DIYAR</t>
  </si>
  <si>
    <t>Diyâr</t>
  </si>
  <si>
    <t>Zeitschrift für Osmanistik, Türkei- und
Nahostforschung</t>
  </si>
  <si>
    <t>2625-9842</t>
  </si>
  <si>
    <t>2942-3155</t>
  </si>
  <si>
    <t>https://doi.org/10.5771/2625-9842</t>
  </si>
  <si>
    <t>IJVES</t>
  </si>
  <si>
    <t>International Journal of Vocational Education Studies</t>
  </si>
  <si>
    <t>2940-3790</t>
  </si>
  <si>
    <t>JEEMS</t>
  </si>
  <si>
    <t>Journal of East European Management Studies</t>
  </si>
  <si>
    <t>0949-6181</t>
  </si>
  <si>
    <t>1862-0019</t>
  </si>
  <si>
    <t>https://doi.org/10.5771/0949-6181</t>
  </si>
  <si>
    <t>KAS</t>
  </si>
  <si>
    <t>KAS African Law Study Library</t>
  </si>
  <si>
    <t>Librairie Africaine d'Etudes Juridiques</t>
  </si>
  <si>
    <t>2363-6262</t>
  </si>
  <si>
    <t>https://doi.org/10.5771/2363-6262</t>
  </si>
  <si>
    <t xml:space="preserve">KO </t>
  </si>
  <si>
    <t>Knowledge Organization</t>
  </si>
  <si>
    <t>International Journal Devoted to Concept Theory, Classification, Indexing and Knowledge Representation</t>
  </si>
  <si>
    <t>0943-7444</t>
  </si>
  <si>
    <t>2942-3309</t>
  </si>
  <si>
    <t>https://doi.org/10.5771/0943-7444</t>
  </si>
  <si>
    <t>LEV</t>
  </si>
  <si>
    <t>Leviathan</t>
  </si>
  <si>
    <t>Berliner Zeitschrift für Sozialwissenschaft</t>
  </si>
  <si>
    <t>0340-0425</t>
  </si>
  <si>
    <t>1861-8588</t>
  </si>
  <si>
    <t>https://doi.org/10.5771/0340-0425</t>
  </si>
  <si>
    <t>mrev</t>
  </si>
  <si>
    <t>management revue</t>
  </si>
  <si>
    <t>Socio-Economic Studies</t>
  </si>
  <si>
    <t>0935-9915</t>
  </si>
  <si>
    <t>1861-9908</t>
  </si>
  <si>
    <t>https://doi.org/10.5771/0935-9915</t>
  </si>
  <si>
    <t>MuK</t>
  </si>
  <si>
    <t>Medien &amp; Kommunikationswissenschaft</t>
  </si>
  <si>
    <t>1615-634X</t>
  </si>
  <si>
    <t>2942-3317</t>
  </si>
  <si>
    <t>https://doi.org/10.5771/1615-634X</t>
  </si>
  <si>
    <t>NANiSa</t>
  </si>
  <si>
    <t>Neues Archiv für Niedersachen</t>
  </si>
  <si>
    <t>Zeitschrift für Stadt-, Regional- und Landesentwicklung</t>
  </si>
  <si>
    <t>0342-1511</t>
  </si>
  <si>
    <t>2748-5552</t>
  </si>
  <si>
    <t>https://doi.org/10.5771/0342-1511</t>
  </si>
  <si>
    <t>OFFA</t>
  </si>
  <si>
    <t>Offa</t>
  </si>
  <si>
    <t>Berichte und Mitteilungen zur Archäologie</t>
  </si>
  <si>
    <t>0078-3714</t>
  </si>
  <si>
    <t>2510-7933</t>
  </si>
  <si>
    <t>https://doi.org/10.5771/0078-3714</t>
  </si>
  <si>
    <t>RiA</t>
  </si>
  <si>
    <t>Recht in Afrika | Law in Africa | Droit en Afrique</t>
  </si>
  <si>
    <t>Zeitschrift der Gesellschaft für afrikanisches Recht</t>
  </si>
  <si>
    <t>1435-0963</t>
  </si>
  <si>
    <t>2363-6270</t>
  </si>
  <si>
    <t>https://doi.org/10.5771/2363-6270</t>
  </si>
  <si>
    <t>RuZ</t>
  </si>
  <si>
    <t>Recht und Zugang</t>
  </si>
  <si>
    <t>Zugang zum kulturellen Erbe und Wissenschaftskommunikation</t>
  </si>
  <si>
    <t>2699-1284</t>
  </si>
  <si>
    <t>2942-3368</t>
  </si>
  <si>
    <t>https://doi.org/10.5771/2699-1284</t>
  </si>
  <si>
    <t>SEER</t>
  </si>
  <si>
    <t>Journal for Labour and Social Affairs in Eastern Europe, Journal of the European Trade Union Institute</t>
  </si>
  <si>
    <t>1435-2869</t>
  </si>
  <si>
    <t>2942-3384</t>
  </si>
  <si>
    <t>https://doi.org/10.5771/1435-2869</t>
  </si>
  <si>
    <t>SC|M</t>
  </si>
  <si>
    <t>Studies in Communication | Media</t>
  </si>
  <si>
    <t>2192-4007</t>
  </si>
  <si>
    <t>https://doi.org/10.5771/2192-4007</t>
  </si>
  <si>
    <t>SJB</t>
  </si>
  <si>
    <t>Swiss Journal of Business</t>
  </si>
  <si>
    <t>0042-059X</t>
  </si>
  <si>
    <t>2944-3741</t>
  </si>
  <si>
    <t>https://doi.org/10.5771/0042-059X</t>
  </si>
  <si>
    <t>VRÜ/WCL</t>
  </si>
  <si>
    <t>Verfassung und Recht in Übersee / World Comparative Law</t>
  </si>
  <si>
    <t>Verbraucherrecht</t>
  </si>
  <si>
    <t>0506-7286</t>
  </si>
  <si>
    <t>2941-9603</t>
  </si>
  <si>
    <t>https://doi.org/10.5771/0506-7286</t>
  </si>
  <si>
    <t>djbz</t>
  </si>
  <si>
    <t>Zeitschrift des Deutschen Juristinnenbundes</t>
  </si>
  <si>
    <t>1866-377x</t>
  </si>
  <si>
    <t>2942-3163</t>
  </si>
  <si>
    <t>https://doi.org/10.5771/1866-377X</t>
  </si>
  <si>
    <t>ZFAA</t>
  </si>
  <si>
    <t>Zeitschrift für archäologische Aufklärung</t>
  </si>
  <si>
    <t>2940-9993</t>
  </si>
  <si>
    <t>2941-0002</t>
  </si>
  <si>
    <t>ZaöRV</t>
  </si>
  <si>
    <t>Zeitschrift für ausländisches öffentliches Recht und Völkerrecht / Heidelberg Journal of International Law</t>
  </si>
  <si>
    <t>C.H.Beck</t>
  </si>
  <si>
    <t>0044-2348</t>
  </si>
  <si>
    <t>2942-3562</t>
  </si>
  <si>
    <t>https://doi.org/10.17104/0044-2348</t>
  </si>
  <si>
    <t>ZEuS</t>
  </si>
  <si>
    <t>Zeitschrift für Europarechtliche Studien</t>
  </si>
  <si>
    <t>1435-439X</t>
  </si>
  <si>
    <t>2942-3589</t>
  </si>
  <si>
    <t>https://doi.org/10.5771/1435-439X</t>
  </si>
  <si>
    <t>ZIG</t>
  </si>
  <si>
    <t>Zeitschrift für interkulturelle Germanistik</t>
  </si>
  <si>
    <t>1869-3660</t>
  </si>
  <si>
    <t>2198-0330</t>
  </si>
  <si>
    <t>ZFM</t>
  </si>
  <si>
    <t>Zeitschrift für Medienwissenschaft</t>
  </si>
  <si>
    <t>1869-1722</t>
  </si>
  <si>
    <t>2296-4126</t>
  </si>
  <si>
    <r>
      <rPr>
        <b/>
        <sz val="11"/>
        <color rgb="FFD37257"/>
        <rFont val="Roboto Condensed"/>
      </rPr>
      <t xml:space="preserve">Your Trusted Knowledge Base: </t>
    </r>
    <r>
      <rPr>
        <b/>
        <u/>
        <sz val="11"/>
        <color rgb="FFD37257"/>
        <rFont val="Roboto Condensed"/>
      </rPr>
      <t>https://www.inlibra.com</t>
    </r>
  </si>
  <si>
    <t>Gemeinschaft der unabhängigen Qualitätsverlage</t>
  </si>
  <si>
    <t>Plattform bisher</t>
  </si>
  <si>
    <t>Stand</t>
  </si>
  <si>
    <t>Nomos eLibrary</t>
  </si>
  <si>
    <t>Academic Studies Press</t>
  </si>
  <si>
    <t>neu</t>
  </si>
  <si>
    <t>Aisthesis</t>
  </si>
  <si>
    <t>Nomos eLibrary (Rowman)</t>
  </si>
  <si>
    <t>Bauhaus-Universitätsverlag, Verlagsgruppe arts + science</t>
  </si>
  <si>
    <t>BdWi-Verlag, Wissenschaft &amp; Frieden</t>
  </si>
  <si>
    <t>Business Village</t>
  </si>
  <si>
    <t>CH.Beck (LSW)</t>
  </si>
  <si>
    <t>beck-eLibrary</t>
  </si>
  <si>
    <t>CH.Beck (RSW)</t>
  </si>
  <si>
    <t>Deutscher Ärzteverlag / Deutscher Zahnärzte Verlag</t>
  </si>
  <si>
    <t>Deutscher Verein für öffentliche und private Fürsorge</t>
  </si>
  <si>
    <t>dpv | Deutscher Psychologen Verlag</t>
  </si>
  <si>
    <t>Ediciones Olejnik</t>
  </si>
  <si>
    <t>edition t+k</t>
  </si>
  <si>
    <t xml:space="preserve">Evangelische Verlagsanstalt </t>
  </si>
  <si>
    <t>Fachgruppe Recht &amp; Wirtschaft / dfv Mediengruppe</t>
  </si>
  <si>
    <t>Nomos eLibrary / VDI Verlag-eLibrary</t>
  </si>
  <si>
    <t>VDI Verlag-eLibrary</t>
  </si>
  <si>
    <t>Gabal</t>
  </si>
  <si>
    <t>Gerlach Press</t>
  </si>
  <si>
    <t>Haymon Verlag</t>
  </si>
  <si>
    <t>Jan Sramek Verlag</t>
  </si>
  <si>
    <t>Jonas Verlag, Verlagsgruppe arts + science</t>
  </si>
  <si>
    <t xml:space="preserve">Junfermann </t>
  </si>
  <si>
    <t>Klett Cotta</t>
  </si>
  <si>
    <t>KSV Medien</t>
  </si>
  <si>
    <t>kursbuch</t>
  </si>
  <si>
    <t>Leiden</t>
  </si>
  <si>
    <t>Leuven University Press</t>
  </si>
  <si>
    <t>Lukas Verlag</t>
  </si>
  <si>
    <t>MANZ</t>
  </si>
  <si>
    <t>metropolitan</t>
  </si>
  <si>
    <t>Mitteldeutscher Verlag</t>
  </si>
  <si>
    <t>MWV, Medizinisch Wissenschaftliche Verlagsgesellschaft</t>
  </si>
  <si>
    <t>Nomos Verlagsgesellschaft mbH &amp; Co KG</t>
  </si>
  <si>
    <t>Passagen Verlag</t>
  </si>
  <si>
    <t>Psychiatrie Verlag</t>
  </si>
  <si>
    <t>Rowman &amp; Littlefield</t>
  </si>
  <si>
    <t xml:space="preserve">Schattauer </t>
  </si>
  <si>
    <t>StudienVerlag</t>
  </si>
  <si>
    <t>transcript Verlag</t>
  </si>
  <si>
    <t>utzverlag</t>
  </si>
  <si>
    <t>v. Hase &amp; Koehler 1797</t>
  </si>
  <si>
    <t>VDG, Verlagsgruppe arts + science</t>
  </si>
  <si>
    <t>Verlag Alma Mater</t>
  </si>
  <si>
    <t>Verlag Franz Vahlen</t>
  </si>
  <si>
    <t>verlag regionalkultur</t>
  </si>
  <si>
    <t>Verlag Valentin Koerner</t>
  </si>
  <si>
    <t>Verlag Westfälisches Dampfboot</t>
  </si>
  <si>
    <t>Versus</t>
  </si>
  <si>
    <t>VFV - Vereinigte Fachverlage</t>
  </si>
  <si>
    <t>Wallstein</t>
  </si>
  <si>
    <t>wbg, Wissenschaftliche Buchgesellschaft</t>
  </si>
  <si>
    <t>Westarp Science</t>
  </si>
  <si>
    <t xml:space="preserve"> Allgemeine Konditionen 2026</t>
  </si>
  <si>
    <t>AGB</t>
  </si>
  <si>
    <t>Es gelten grundsätzlich die Nutzungsbedingungen unter https://www.nomos-elibrary.de/agb 
(ab 01.01.2026:  https://www.inlibra.com/agb)</t>
  </si>
  <si>
    <t>Umfang</t>
  </si>
  <si>
    <t>In die Pakete fließen diejenigen Titel, die mit dem Copyright des jeweiligen Jahres bei den jeweiligen Verlagen unterjährig erscheinen.</t>
  </si>
  <si>
    <t>weitere neue Partner</t>
  </si>
  <si>
    <t>Werden unterjährig neue Partnerverlage auf die Plattform mit aufgenommen, behalten wir uns vor, deren Titel in die Pakete ebenfalls mit aufzunehmen. Es werden ausschließlich Qualitätsinhalte aufgenommen.</t>
  </si>
  <si>
    <t>Paketabrechnung
Wissenschaftspakete</t>
  </si>
  <si>
    <t>Es werden Titelanzahlen und Werte prognostiziert. Die endgültige Abrechnung erfolgt nach tatsächlich gelieferten Werten. Bei Untererfüllung der Pakete wird der Differenzbetrag gutgeschrieben oder erstattet. Bei Übererfüllung von über 10% des prognostizierten Wertes behalten wir uns eine Nachbelastung vor, sofern dem nicht binnen 14 Tagen nach Benachrichtigung über die Übererfüllung widersprochen wird. Wir behalten uns außerdem vor, bei Über- oder Untererfüllung in vertretbarem Umfang jeweils mit thematischen Nomos- oder Partnertiteln auszugleichen, um Untererfüllungen oder Nachbelastungen möglichst zu vermeiden. Eine doppelte Zuordnung von Titeln wird dabei ausgeschlossen.</t>
  </si>
  <si>
    <t>Paketabrechnung Lehrbuchpakete</t>
  </si>
  <si>
    <t>Die Lehrbuchpakete enthalten – anders als die Wissenschaftspakete – keine Prognosen, sondern ausschließlich konkret benannte Titel. Diese gelten mit Bezug des Paketes als erworben. Sofern einzelne Titel dennoch nicht bis zum Beginn des nächsten Semesters / Angebots erscheinen, bleiben die Erwerbsansprüche unberührt; die betreffenden Titel werden nach Erscheinen automatisch freigeschaltet. Eine nachträgliche Gutschrift oder Nachbelastung findet in diesen Fällen nicht statt.</t>
  </si>
  <si>
    <t>Archivpakete</t>
  </si>
  <si>
    <t>Auf Archivpakete wird je nach Umfang in Bezug auf Themen und Jahre zwischen 10% und 50% zusätzlichem Paketrabatt gewährt. Außerdem sind individuelle Clear-your-shelf und/oder Bundleangebote bei vorhandenem Printbestand möglich. Sprechen Sie uns dazu gern an.</t>
  </si>
  <si>
    <t>Zeitschriften</t>
  </si>
  <si>
    <t>Verlängerung: Das Abo verlängert sich automatisch um ein Folgejahr, sofern nicht bis Ende November des dann laufenden Jahres für das Folgejahr gekündigt wurde. 
Auf Wunsch kann je ein gedrucktes Exemplar pro Zeitschrift ohne Aufpreis aber zzgl. Vertriebskosten bestellt werden. Ausgenommen sind mit ** gekennzeichnete Zeitschriften der Partnerverlage, die direkt beim Partnerverlag zum regulären Printpreis bestellt werden können.</t>
  </si>
  <si>
    <r>
      <t xml:space="preserve">Zeitschriften </t>
    </r>
    <r>
      <rPr>
        <b/>
        <vertAlign val="superscript"/>
        <sz val="11"/>
        <color theme="0"/>
        <rFont val="Roboto Condensed"/>
      </rPr>
      <t>S2O</t>
    </r>
  </si>
  <si>
    <t>Bestellung</t>
  </si>
  <si>
    <t>September 2025</t>
  </si>
  <si>
    <r>
      <t xml:space="preserve">      Themenpakete Buch 2026</t>
    </r>
    <r>
      <rPr>
        <sz val="20"/>
        <color rgb="FF102A43"/>
        <rFont val="Roboto Condensed"/>
      </rPr>
      <t xml:space="preserve"> | Konsortialangebote</t>
    </r>
  </si>
  <si>
    <r>
      <t xml:space="preserve">Faktoren
</t>
    </r>
    <r>
      <rPr>
        <b/>
        <i/>
        <sz val="11"/>
        <rFont val="Roboto Condensed"/>
      </rPr>
      <t>[bitte eintragen]</t>
    </r>
  </si>
  <si>
    <t xml:space="preserve">Ihre Bestellung richten Sie bitte an das Konsortium der BSB (nationallizenzen@bsb-muenchen.de), Ihren Händler oder direkt an den Verlag (service@inlibra.com). </t>
  </si>
  <si>
    <r>
      <rPr>
        <i/>
        <vertAlign val="superscript"/>
        <sz val="11"/>
        <color rgb="FF00B050"/>
        <rFont val="Roboto Condensed"/>
      </rPr>
      <t>S2O</t>
    </r>
    <r>
      <rPr>
        <i/>
        <sz val="11"/>
        <color rgb="FF00B050"/>
        <rFont val="Roboto Condensed"/>
      </rPr>
      <t>Soziale Welt</t>
    </r>
  </si>
  <si>
    <r>
      <rPr>
        <i/>
        <vertAlign val="superscript"/>
        <sz val="11"/>
        <color rgb="FF00B050"/>
        <rFont val="Roboto Condensed"/>
      </rPr>
      <t>S2O</t>
    </r>
    <r>
      <rPr>
        <i/>
        <sz val="11"/>
        <color rgb="FF00B050"/>
        <rFont val="Roboto Condensed"/>
      </rPr>
      <t>Z'Flucht</t>
    </r>
  </si>
  <si>
    <r>
      <rPr>
        <i/>
        <vertAlign val="superscript"/>
        <sz val="11"/>
        <color rgb="FF00B050"/>
        <rFont val="Roboto Condensed"/>
      </rPr>
      <t>S2O</t>
    </r>
    <r>
      <rPr>
        <i/>
        <sz val="11"/>
        <color rgb="FF00B050"/>
        <rFont val="Roboto Condensed"/>
      </rPr>
      <t>TG</t>
    </r>
  </si>
  <si>
    <r>
      <rPr>
        <i/>
        <vertAlign val="superscript"/>
        <sz val="11"/>
        <color rgb="FF00B050"/>
        <rFont val="Roboto Condensed"/>
      </rPr>
      <t>S2O</t>
    </r>
    <r>
      <rPr>
        <i/>
        <sz val="11"/>
        <color rgb="FF00B050"/>
        <rFont val="Roboto Condensed"/>
      </rPr>
      <t>ZSF</t>
    </r>
  </si>
  <si>
    <r>
      <rPr>
        <b/>
        <i/>
        <sz val="11"/>
        <color rgb="FF00B050"/>
        <rFont val="Roboto Condensed"/>
      </rPr>
      <t>"Subscribe to Open"</t>
    </r>
    <r>
      <rPr>
        <b/>
        <i/>
        <sz val="11"/>
        <color rgb="FF000000"/>
        <rFont val="Roboto Condensed"/>
      </rPr>
      <t xml:space="preserve"> ermöglicht den Bezug der Zeitschrift und stellt rückwirkend und bei Erreichen der Schwellenwerte den gesamten Jahrgang als Open Access-Ausgaben bereit.</t>
    </r>
  </si>
  <si>
    <t>S2O-Zeitschriften</t>
  </si>
  <si>
    <t>eISSN</t>
  </si>
  <si>
    <t>OA Jahrgang</t>
  </si>
  <si>
    <t>Print-ISSN</t>
  </si>
  <si>
    <t>indiv. Preis* 
inkl Faktoren</t>
  </si>
  <si>
    <t>S2O – Subcribe to Open</t>
  </si>
  <si>
    <t xml:space="preserve">"Subscribe to Open" ermöglicht den Bezug der Zeitschrift und stellt rückwirkend und bei Erreichen der Schwellenwerte den gesamten Jahrgang als Open Access-Ausgaben bereit. Weitere Informationen finden Sie in der Angebotsübersicht "Open Access". Die Schwellenwerte stellen wir Ihnen gerne auf Anfrage zur Verfügung. </t>
  </si>
  <si>
    <t>Faktor für Größe (Uni/FH)</t>
  </si>
  <si>
    <t>Reimer / Gebr. Mann Verlag</t>
  </si>
  <si>
    <t>eigene Pakete</t>
  </si>
  <si>
    <t>Kooperationswerke Beck / Hart / Nomos</t>
  </si>
  <si>
    <t>Nomos (Imprint)</t>
  </si>
  <si>
    <t>Summe</t>
  </si>
  <si>
    <t>VDI</t>
  </si>
  <si>
    <t>Zeitschriften
(OA)</t>
  </si>
  <si>
    <t>Universitätsverlag Wagner/Michael Wagner Verlag</t>
  </si>
  <si>
    <t>*Hinweise zu den Titelzahlen</t>
  </si>
  <si>
    <t>Inlibra Wirtschaft 2026</t>
  </si>
  <si>
    <t>Inlibra Sozialwirtschaft/Soziale Arbeit 2026</t>
  </si>
  <si>
    <t>Inlibra Soziologie 2026</t>
  </si>
  <si>
    <t>Inlibra Politikwissenschaft 2026</t>
  </si>
  <si>
    <t>Inlibra Europapolitik 2026</t>
  </si>
  <si>
    <t>Inlibra Kulturwissenschaft/-geschichte 2026</t>
  </si>
  <si>
    <t>Inlibra Geschichte 2026</t>
  </si>
  <si>
    <t>Inlibra Philosophie 2026</t>
  </si>
  <si>
    <t>Inlibra Psychologie/Psychotherapie 2026</t>
  </si>
  <si>
    <t>Inlibra Pädagogik 2026</t>
  </si>
  <si>
    <t>Inlibra Religion/Religionswissenschaft 2026</t>
  </si>
  <si>
    <t>Inlibra Theologie 2026</t>
  </si>
  <si>
    <t>Inlibra Anthropologie/Ethnologie 2026</t>
  </si>
  <si>
    <t>Inlibra Medien-/Kommunikationswissenschaft 2026</t>
  </si>
  <si>
    <t>Inlibra Sprach-/Literaturwissenschaft 2026</t>
  </si>
  <si>
    <t>Inlibra Kunstwissenschaft/-geschichte 2026</t>
  </si>
  <si>
    <t>Inlibra Musikwissenschaft 2026</t>
  </si>
  <si>
    <t>Inlibra Sportwissenschaft 2026</t>
  </si>
  <si>
    <t>Inlibra Jura Grundlagen 2026</t>
  </si>
  <si>
    <t>Inlibra Öffentliches Recht 2026</t>
  </si>
  <si>
    <t>Inlibra Bürgerliches Recht 2026</t>
  </si>
  <si>
    <t>Inlibra Wirtschaftsrecht 2026</t>
  </si>
  <si>
    <t>Inlibra Arbeitsrecht 2026</t>
  </si>
  <si>
    <t>Inlibra Sozialrecht 2026</t>
  </si>
  <si>
    <t>Inlibra Strafrecht 2026</t>
  </si>
  <si>
    <t>Inlibra Europarecht 2026</t>
  </si>
  <si>
    <t>Inlibra Internationales Recht/Völkerrecht 2026</t>
  </si>
  <si>
    <t>Inlibra Medizin und Gesundheit 2026</t>
  </si>
  <si>
    <t>Inlibra Medizin 2026</t>
  </si>
  <si>
    <t>Inlibra Medizinrecht 2026</t>
  </si>
  <si>
    <t>Inlibra MINT 2026</t>
  </si>
  <si>
    <t>Inlibra Maschinenbau, Fahrzeugtechnik &amp; Konstruktion 2026</t>
  </si>
  <si>
    <t>Inlibra Materialwiss., Produktgestaltung, Fertigung, Logistik 2026</t>
  </si>
  <si>
    <t>Inlibra Agrar- und Umwelttechnik, Wasser, Boden, Chemie 2026</t>
  </si>
  <si>
    <t>Inlibra Elektrotechnik, Elektronik und Medizintechnik 2026</t>
  </si>
  <si>
    <t>Inlibra IT &amp; Informatik 2026</t>
  </si>
  <si>
    <t>Inlibra Bauingenieurwesen und Architektur 2026</t>
  </si>
  <si>
    <t>Inlibra Lehrbuch Wirtschafts-, Geistes- und Sozialwissenschaften 2026 I</t>
  </si>
  <si>
    <t>Inlibra Lehrbuch Soziale Arbeit/Sozialwirtschaft 2026 I</t>
  </si>
  <si>
    <t>Inlibra Lehrbuch Gesundheit und Pflege 2026 I</t>
  </si>
  <si>
    <t>Inlibra Lehrbuch Wirtschaft 2026 I</t>
  </si>
  <si>
    <t>Inlibra  Lehrbuch Politikwissenschaft 2026 I</t>
  </si>
  <si>
    <t>Inlibra Lehrbuch Medien &amp; Kommunikation 2026 I</t>
  </si>
  <si>
    <t>Inlibra Lehrbuch Soziologie 2026 I</t>
  </si>
  <si>
    <t>Inlibra Lehrbuch Religion 2026 I</t>
  </si>
  <si>
    <t>Inlibra Lehrbuch Philosophie 2026 I</t>
  </si>
  <si>
    <t>Inlibra Lehrbuch Literaturwissenschaft 2026 I</t>
  </si>
  <si>
    <t>**Inlibra Lehrbuch Pädagogik 2026 I</t>
  </si>
  <si>
    <t>Inlibra Lehrbuch Kulturwissenschaft 2026 I</t>
  </si>
  <si>
    <t>**Inlibra Lehrbuch Musikwissenschaft 2026 I</t>
  </si>
  <si>
    <t>Inlibra Lehrbuch Rechtswissenschaften 2026 I</t>
  </si>
  <si>
    <t>Inlibra Zeitschriften Gesamt 2026</t>
  </si>
  <si>
    <t>Inlibra Zeitschriften Rechtswissenschaften 2026</t>
  </si>
  <si>
    <t>Inlibra Zeitschriften Geistes- und Sozialwissenschaften 2026</t>
  </si>
  <si>
    <t>Inlibra Zeitschriften Wirtschaft 2026</t>
  </si>
  <si>
    <t>Inlibra Zeitschriften Sozialwirtschaft/Soziale Arbeit 2026</t>
  </si>
  <si>
    <t>Inlibra Zeitschriften Politikwissenschaft/Soziologie 2026</t>
  </si>
  <si>
    <t>Inlibra Zeitschriften Geschichte 2026</t>
  </si>
  <si>
    <t>Inlibra Zeitschriften Philosophie 2026</t>
  </si>
  <si>
    <t>NEU: Inlibra Zeitschriften Kulturwissenschaft 2026</t>
  </si>
  <si>
    <t>Inlibra Zeitschriften Medien-, Kommunikations- und Theaterwissenschaft 2026</t>
  </si>
  <si>
    <t>Inlibra Zeitschriften Sportwissenschaft 2026</t>
  </si>
  <si>
    <t>Inlibra Zeitschriften Sprach- und Literaturwissenschaft 2026</t>
  </si>
  <si>
    <t>Inlibra Zeitschriften Religion 2026</t>
  </si>
  <si>
    <t>Inlibra Zeitschriften Psychologie/Psychotherapie 2026</t>
  </si>
  <si>
    <t>NEU: Inlibra Zeitschriften Technik 2026</t>
  </si>
  <si>
    <t>Inlibra Technische Zeitungen 2026</t>
  </si>
  <si>
    <t>Inlibra Zeitschriften Maschinenbau 2026</t>
  </si>
  <si>
    <t>Inlibra Zeitschriften Bauingenieurwesen, TGA und Architektur 2026</t>
  </si>
  <si>
    <t>Inlibra Zeitschriften Elektrotechnik, Energie, Umwelt, Arbeitsschutz 2026</t>
  </si>
  <si>
    <t>Inlibra Zeitschriften Verpackungstechnik 2026</t>
  </si>
  <si>
    <t>wirtschaftspsychologie aktuell</t>
  </si>
  <si>
    <t>Deutscher Psychologen Verlag GmbH</t>
  </si>
  <si>
    <t>1611-9207</t>
  </si>
  <si>
    <t xml:space="preserve">report psychologie </t>
  </si>
  <si>
    <t>0344-9602</t>
  </si>
  <si>
    <t>VPP aktuell</t>
  </si>
  <si>
    <t>2199-3300</t>
  </si>
  <si>
    <t>fol</t>
  </si>
  <si>
    <t>3052-377X</t>
  </si>
  <si>
    <t>NEU: **WPA/report</t>
  </si>
  <si>
    <t xml:space="preserve">NEU: **report psychologie </t>
  </si>
  <si>
    <t>NEU: **VPP</t>
  </si>
  <si>
    <t>Prognosen Titel Lehrbuchpakete</t>
  </si>
  <si>
    <t xml:space="preserve"> Prognosen Titel* Themenpakete</t>
  </si>
  <si>
    <t>Alma Mater</t>
  </si>
  <si>
    <t>Apollon</t>
  </si>
  <si>
    <t>Bauhaus</t>
  </si>
  <si>
    <t>BHN</t>
  </si>
  <si>
    <t>CH Beck LSW</t>
  </si>
  <si>
    <t>DÄV</t>
  </si>
  <si>
    <t>Deutscher Verein</t>
  </si>
  <si>
    <t>DFV</t>
  </si>
  <si>
    <t>DPV</t>
  </si>
  <si>
    <t>etk</t>
  </si>
  <si>
    <t>Frommann-Holzboog</t>
  </si>
  <si>
    <t>Gerlach</t>
  </si>
  <si>
    <t>Haymon</t>
  </si>
  <si>
    <t>Jungfermann</t>
  </si>
  <si>
    <t>Koerner</t>
  </si>
  <si>
    <t>Metropol</t>
  </si>
  <si>
    <t>Metropolitan</t>
  </si>
  <si>
    <t>MWV</t>
  </si>
  <si>
    <t xml:space="preserve">Nomos &amp; Imprints </t>
  </si>
  <si>
    <t>Passagen</t>
  </si>
  <si>
    <t>Psychiatrie</t>
  </si>
  <si>
    <t>Reimer/Geb. Mann</t>
  </si>
  <si>
    <t>Schattauer</t>
  </si>
  <si>
    <t>Schwabe</t>
  </si>
  <si>
    <t>Sramek Verlag</t>
  </si>
  <si>
    <t>Studien Verlag</t>
  </si>
  <si>
    <t>Universitätsverlag Wagner</t>
  </si>
  <si>
    <t>UTZ</t>
  </si>
  <si>
    <t>v. Hase</t>
  </si>
  <si>
    <t>VDG</t>
  </si>
  <si>
    <t>Velbrück</t>
  </si>
  <si>
    <t>Verlag Regionalkultur</t>
  </si>
  <si>
    <t>WBG</t>
  </si>
  <si>
    <t>West. Dampfboot</t>
  </si>
  <si>
    <r>
      <t xml:space="preserve">      Themenpakete Buch 2026</t>
    </r>
    <r>
      <rPr>
        <sz val="20"/>
        <color rgb="FF102A43"/>
        <rFont val="Roboto Condensed"/>
      </rPr>
      <t xml:space="preserve"> | Übersicht Verlage</t>
    </r>
  </si>
  <si>
    <t>Titelanzahl Zeitschriften-
pakete</t>
  </si>
  <si>
    <t>MedienWirtschaft</t>
  </si>
  <si>
    <t>NEU: **MedienWirtschaft</t>
  </si>
  <si>
    <t>New Business Verlag</t>
  </si>
  <si>
    <t>1613-0669</t>
  </si>
  <si>
    <t>https://doi.org/10.15358/1613-0669</t>
  </si>
  <si>
    <r>
      <t xml:space="preserve">Mit dem neuen Angebot S2O möchten wir gemeinsam mit Ihnen den Übergang zum Open Access gestalten. Ihr bestehendes Zeitschriftenabonnement bleibt dabei unverändert. Sobald genügend Bibliotheken ihr Abo partizipieren, stellen wir den gesamten Jahrgang der jeweiligen Zeitschrift frei zugänglich zur Verfügung. Wird das (vom Verlag auf Basis seiner jeweiligen Kostenstruktur definierte) Pledging-Ziel verfehlt, bleibt der Jahrgang "geschlossen". 
Die Teilnahme erfolgt also </t>
    </r>
    <r>
      <rPr>
        <b/>
        <sz val="11"/>
        <rFont val="Roboto Condensed"/>
      </rPr>
      <t>automatisch</t>
    </r>
    <r>
      <rPr>
        <sz val="11"/>
        <rFont val="Roboto Condensed"/>
      </rPr>
      <t xml:space="preserve"> mit Ihrem Abo bzw. dem Erwerb eines Zeitschriftenpakets. Ihr Vorteil: Kein Mehraufwand – sobald genügend Institutionen partizipieren und die entsprechenden Schwellenwerte erreicht werden, wird der jeweilige Jahrgang weltweit Open Access zugänglich.
Für Sie bedeutet das kokret: Sie zahlen den gewohnten Abonnementpreis. Garantierter Zugang: Ihre Institution behält den uneingeschränkten Zugriff – unabhängig vom OA-Status. Sie unterstützen die freie Verfügbarkeit wissenschaftlicher Inhalte, ohne zusätzliche Verwaltungs- oder Finanzlast. Sichtbarkeit der Forschung: Publizierte Beiträge erreichen ein weltweites Publikum und stärken den Ruf Ihrer Bibliothek als Förderin offener Wissenschaft.
</t>
    </r>
  </si>
  <si>
    <r>
      <t xml:space="preserve">Die in den Angebotsunterlagen (Inlibra Themenpakete 2026) genannten Titelzahlen stellen </t>
    </r>
    <r>
      <rPr>
        <b/>
        <i/>
        <sz val="11"/>
        <color rgb="FF000000"/>
        <rFont val="Roboto Condensed"/>
      </rPr>
      <t>unverbindliche</t>
    </r>
    <r>
      <rPr>
        <i/>
        <sz val="11"/>
        <color rgb="FF000000"/>
        <rFont val="Roboto Condensed"/>
      </rPr>
      <t xml:space="preserve"> </t>
    </r>
    <r>
      <rPr>
        <b/>
        <i/>
        <sz val="11"/>
        <color rgb="FF000000"/>
        <rFont val="Roboto Condensed"/>
      </rPr>
      <t>Prognosen</t>
    </r>
    <r>
      <rPr>
        <i/>
        <sz val="11"/>
        <color rgb="FF000000"/>
        <rFont val="Roboto Condensed"/>
      </rPr>
      <t xml:space="preserve"> dar. Sie beruhen auf den Erfahrungswerten der Verlage in den jeweiligen Themenbereichen und können sich im Produktionsverlauf noch ändern.
Für die Berechnung der Paketpreise sind daher nicht die absoluten Titelzahlen maßgeblich, sondern die kalkulierten Werte. Die ausgewiesenen Prognosen dienen ausschließlich der Veranschaulichung der voraussichtlichen inhaltlichen Zusammensetzung der Pakete.</t>
    </r>
  </si>
  <si>
    <t>SUMME
Titel*</t>
  </si>
  <si>
    <r>
      <t xml:space="preserve">Die hier genannten Titelzahlen stellen </t>
    </r>
    <r>
      <rPr>
        <b/>
        <i/>
        <sz val="11"/>
        <color rgb="FF000000"/>
        <rFont val="Roboto Condensed"/>
      </rPr>
      <t>unverbindliche Prognosen</t>
    </r>
    <r>
      <rPr>
        <i/>
        <sz val="11"/>
        <color rgb="FF000000"/>
        <rFont val="Roboto Condensed"/>
      </rPr>
      <t xml:space="preserve"> dar. Sie beruhen auf den Erfahrungswerten der Verlage in den jeweiligen Themenbereichen und können sich im Produktionsverlauf noch ändern.
Für die Berechnung der Paketpreise sind daher nicht die absoluten Titelzahlen maßgeblich, sondern die kalkulierten Werte. Die ausgewiesenen Prognosen dienen ausschließlich der Veranschaulichung der voraussichtlichen inhaltlichen Zusammensetzung der Pakete.</t>
    </r>
  </si>
  <si>
    <r>
      <t xml:space="preserve">Auf Wunsch kann je ein </t>
    </r>
    <r>
      <rPr>
        <b/>
        <i/>
        <sz val="11"/>
        <color rgb="FF000000"/>
        <rFont val="Roboto Condensed"/>
      </rPr>
      <t>gedrucktes</t>
    </r>
    <r>
      <rPr>
        <i/>
        <sz val="11"/>
        <color rgb="FF000000"/>
        <rFont val="Roboto Condensed"/>
      </rPr>
      <t xml:space="preserve"> Exemplar pro Zeitschrift ohne Aufpreis, aber zzgl. Vertriebskosten, bestellt werden.  Ausgenommen sind mit ** gekennzeichnete Zeitschriften der Partnerverlage, die direkt beim Partnerverlag zum regulären Printpreis bestellt werden können.</t>
    </r>
  </si>
  <si>
    <r>
      <t xml:space="preserve">Inlibra </t>
    </r>
    <r>
      <rPr>
        <b/>
        <i/>
        <sz val="11"/>
        <rFont val="Roboto Condensed"/>
      </rPr>
      <t>Themenpaket</t>
    </r>
    <r>
      <rPr>
        <b/>
        <i/>
        <sz val="11"/>
        <color rgb="FF000000"/>
        <rFont val="Roboto Condensed"/>
      </rPr>
      <t xml:space="preserve"> Gesamt 2026</t>
    </r>
  </si>
  <si>
    <r>
      <t xml:space="preserve">Inlibra </t>
    </r>
    <r>
      <rPr>
        <b/>
        <sz val="11"/>
        <rFont val="Roboto Condensed"/>
      </rPr>
      <t>Themenpaket</t>
    </r>
    <r>
      <rPr>
        <b/>
        <sz val="11"/>
        <color rgb="FF000000"/>
        <rFont val="Roboto Condensed"/>
      </rPr>
      <t xml:space="preserve"> Gesamt 2026</t>
    </r>
  </si>
  <si>
    <t>https://doi.org/10.5771/9783748951841</t>
  </si>
  <si>
    <t>Alle Lehrbücher sind per Pick &amp; Choose einzeln beziehbar. Titel, die nicht in den vorkonfigurierten Paketen 2026 I enthalten sind (z. B. Backlist-Titel, spezielle Fachgebiete oder landesrechtliche Bezüge), können auf diesem Weg individuell zusammengestellt werden. Ab einer Auswahl von fünf Titeln gewähren wir einen Konsortialrabatt von 12 %. Stand: September 2025</t>
  </si>
  <si>
    <t>s</t>
  </si>
  <si>
    <t xml:space="preserve">  Titelliste Lehrbuchpakete I  P&amp;C-Angebot Lehrbuch</t>
  </si>
  <si>
    <t>Inlibra Lehrbuch Jura Grundlagen 2026 I</t>
  </si>
  <si>
    <t>Inlibra Lehrbuch Jura Schlüsselkompetenzen 2026 I</t>
  </si>
  <si>
    <t>Inlibra Lehrbuch Europarecht 2026 I</t>
  </si>
  <si>
    <t>Inlibra Lehrbuch  Öffentliches Recht 2026 I</t>
  </si>
  <si>
    <t>Inlibra Lehrbuch Strafrecht 2026 I</t>
  </si>
  <si>
    <t>Inlibra Lehrbuch Zivilrecht 2026 I</t>
  </si>
  <si>
    <t>Inlibra Lehrbuch Jura Referendariat 2026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</si>
</sst>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0.00&quot; €&quot;;[Red]\-#,##0.00&quot; €&quot;"/>
    <numFmt numFmtId="165" formatCode="0\ %"/>
    <numFmt numFmtId="166" formatCode="0.0"/>
    <numFmt numFmtId="167" formatCode="_-* #,##0.00\ [$€-407]_-;\-* #,##0.00\ [$€-407]_-;_-* &quot;-&quot;??\ [$€-407]_-;_-@_-"/>
    <numFmt numFmtId="168" formatCode="0.00\ %"/>
    <numFmt numFmtId="169" formatCode="#,##0.0_ ;\-#,##0.0\ "/>
    <numFmt numFmtId="170" formatCode="#,##0.00\ &quot;€&quot;"/>
  </numFmts>
  <fonts count="59" x14ac:knownFonts="1">
    <font>
      <sz val="11"/>
      <color rgb="FF000000"/>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Calibri"/>
      <family val="2"/>
      <scheme val="minor"/>
    </font>
    <font>
      <u/>
      <sz val="11"/>
      <color theme="10"/>
      <name val="Calibri"/>
      <family val="2"/>
      <scheme val="minor"/>
    </font>
    <font>
      <sz val="11"/>
      <color rgb="FF000000"/>
      <name val="Roboto Condensed"/>
    </font>
    <font>
      <b/>
      <sz val="20"/>
      <color rgb="FF102A43"/>
      <name val="Roboto Condensed"/>
    </font>
    <font>
      <b/>
      <sz val="11"/>
      <color theme="0"/>
      <name val="Roboto Condensed"/>
    </font>
    <font>
      <sz val="11"/>
      <name val="Roboto Condensed"/>
    </font>
    <font>
      <sz val="11"/>
      <color rgb="FFFF0000"/>
      <name val="Roboto Condensed"/>
    </font>
    <font>
      <b/>
      <sz val="11"/>
      <color rgb="FF102A43"/>
      <name val="Roboto Condensed"/>
    </font>
    <font>
      <b/>
      <sz val="11"/>
      <name val="Roboto Condensed"/>
    </font>
    <font>
      <b/>
      <sz val="11"/>
      <color rgb="FF000000"/>
      <name val="Roboto Condensed"/>
    </font>
    <font>
      <sz val="10.5"/>
      <color rgb="FF000000"/>
      <name val="Roboto Condensed"/>
    </font>
    <font>
      <b/>
      <sz val="10.5"/>
      <color theme="0"/>
      <name val="Roboto Condensed"/>
    </font>
    <font>
      <b/>
      <sz val="11"/>
      <color rgb="FFD37257"/>
      <name val="Roboto Condensed"/>
    </font>
    <font>
      <b/>
      <sz val="11"/>
      <color rgb="FFFF0000"/>
      <name val="Roboto Condensed"/>
    </font>
    <font>
      <sz val="20"/>
      <color rgb="FF102A43"/>
      <name val="Roboto Condensed"/>
    </font>
    <font>
      <sz val="10"/>
      <color rgb="FF000000"/>
      <name val="Roboto Condensed"/>
    </font>
    <font>
      <b/>
      <i/>
      <sz val="11"/>
      <name val="Roboto Condensed"/>
    </font>
    <font>
      <b/>
      <i/>
      <sz val="11"/>
      <color rgb="FF000000"/>
      <name val="Roboto Condensed"/>
    </font>
    <font>
      <b/>
      <sz val="11"/>
      <color theme="0" tint="-0.499984740745262"/>
      <name val="Roboto Condensed"/>
    </font>
    <font>
      <i/>
      <sz val="11"/>
      <color rgb="FF000000"/>
      <name val="Roboto Condensed"/>
    </font>
    <font>
      <b/>
      <sz val="11"/>
      <color theme="1"/>
      <name val="Roboto Condensed"/>
    </font>
    <font>
      <i/>
      <sz val="11"/>
      <name val="Roboto Condensed"/>
    </font>
    <font>
      <sz val="11"/>
      <color theme="0" tint="-0.499984740745262"/>
      <name val="Roboto Condensed"/>
    </font>
    <font>
      <i/>
      <sz val="11"/>
      <color theme="1"/>
      <name val="Roboto Condensed"/>
    </font>
    <font>
      <sz val="11"/>
      <color rgb="FFFFC000"/>
      <name val="Roboto Condensed"/>
    </font>
    <font>
      <i/>
      <sz val="10"/>
      <name val="Roboto Condensed"/>
    </font>
    <font>
      <i/>
      <sz val="10"/>
      <color rgb="FF000000"/>
      <name val="Roboto Condensed"/>
    </font>
    <font>
      <sz val="15"/>
      <color rgb="FF102A43"/>
      <name val="Roboto Condensed"/>
    </font>
    <font>
      <sz val="11"/>
      <color theme="0"/>
      <name val="Roboto Condensed"/>
    </font>
    <font>
      <b/>
      <i/>
      <sz val="11"/>
      <color theme="0"/>
      <name val="Roboto Condensed"/>
    </font>
    <font>
      <i/>
      <sz val="11"/>
      <color theme="0" tint="-0.499984740745262"/>
      <name val="Roboto Condensed"/>
    </font>
    <font>
      <i/>
      <sz val="11"/>
      <color rgb="FFFF0000"/>
      <name val="Roboto Condensed"/>
    </font>
    <font>
      <i/>
      <strike/>
      <sz val="11"/>
      <color rgb="FF000000"/>
      <name val="Roboto Condensed"/>
    </font>
    <font>
      <b/>
      <i/>
      <strike/>
      <sz val="11"/>
      <color rgb="FF000000"/>
      <name val="Roboto Condensed"/>
    </font>
    <font>
      <i/>
      <strike/>
      <sz val="11"/>
      <color theme="0" tint="-0.499984740745262"/>
      <name val="Roboto Condensed"/>
    </font>
    <font>
      <b/>
      <i/>
      <sz val="11"/>
      <color rgb="FF00B050"/>
      <name val="Roboto Condensed"/>
    </font>
    <font>
      <b/>
      <strike/>
      <sz val="11"/>
      <color rgb="FF000000"/>
      <name val="Roboto Condensed"/>
    </font>
    <font>
      <strike/>
      <sz val="11"/>
      <color rgb="FF000000"/>
      <name val="Roboto Condensed"/>
    </font>
    <font>
      <i/>
      <sz val="11"/>
      <color rgb="FF102A43"/>
      <name val="Roboto Condensed"/>
    </font>
    <font>
      <b/>
      <i/>
      <sz val="11"/>
      <color rgb="FFD37257"/>
      <name val="Roboto Condensed"/>
    </font>
    <font>
      <b/>
      <vertAlign val="superscript"/>
      <sz val="11"/>
      <color theme="0"/>
      <name val="Roboto Condensed"/>
    </font>
    <font>
      <b/>
      <u/>
      <sz val="11"/>
      <color rgb="FFD37257"/>
      <name val="Roboto Condensed"/>
    </font>
    <font>
      <sz val="11"/>
      <color theme="0" tint="-0.34998626667073579"/>
      <name val="Roboto Condensed"/>
    </font>
    <font>
      <b/>
      <i/>
      <sz val="10"/>
      <color theme="0" tint="-0.34998626667073579"/>
      <name val="Roboto Condensed"/>
    </font>
    <font>
      <i/>
      <sz val="11"/>
      <color rgb="FF00B050"/>
      <name val="Roboto Condensed"/>
    </font>
    <font>
      <i/>
      <vertAlign val="superscript"/>
      <sz val="11"/>
      <color rgb="FF00B050"/>
      <name val="Roboto Condensed"/>
    </font>
    <font>
      <i/>
      <sz val="11"/>
      <color rgb="FFD37257"/>
      <name val="Roboto Condensed"/>
    </font>
    <font>
      <b/>
      <i/>
      <sz val="11"/>
      <color theme="0" tint="-0.499984740745262"/>
      <name val="Roboto Condensed"/>
    </font>
    <font>
      <b/>
      <i/>
      <sz val="11"/>
      <color rgb="FFFF0000"/>
      <name val="Roboto Condensed"/>
    </font>
    <font>
      <i/>
      <sz val="11"/>
      <color theme="0" tint="-0.34998626667073579"/>
      <name val="Roboto Condensed"/>
    </font>
    <font>
      <b/>
      <sz val="10.5"/>
      <color rgb="FF000000"/>
      <name val="Roboto Condensed"/>
    </font>
    <font>
      <b/>
      <sz val="11"/>
      <color rgb="FF000000"/>
      <name val="Calibri"/>
      <family val="2"/>
      <scheme val="minor"/>
    </font>
    <font>
      <b/>
      <i/>
      <sz val="11"/>
      <color theme="1"/>
      <name val="Roboto Condensed"/>
    </font>
    <font>
      <b/>
      <i/>
      <sz val="10.5"/>
      <color theme="2"/>
      <name val="Roboto Condensed"/>
    </font>
  </fonts>
  <fills count="38">
    <fill>
      <patternFill patternType="none"/>
    </fill>
    <fill>
      <patternFill patternType="gray125"/>
    </fill>
    <fill>
      <patternFill patternType="solid">
        <fgColor theme="9" tint="0.39997558519241921"/>
        <bgColor indexed="64"/>
      </patternFill>
    </fill>
    <fill>
      <patternFill patternType="solid">
        <fgColor theme="9" tint="0.39997558519241921"/>
        <bgColor rgb="FFF2DCDB"/>
      </patternFill>
    </fill>
    <fill>
      <patternFill patternType="solid">
        <fgColor theme="2"/>
        <bgColor rgb="FFF2DCDB"/>
      </patternFill>
    </fill>
    <fill>
      <patternFill patternType="solid">
        <fgColor theme="2"/>
        <bgColor rgb="FFFF99CC"/>
      </patternFill>
    </fill>
    <fill>
      <patternFill patternType="solid">
        <fgColor theme="2"/>
        <bgColor rgb="FFDBEEF4"/>
      </patternFill>
    </fill>
    <fill>
      <patternFill patternType="solid">
        <fgColor theme="2"/>
        <bgColor rgb="FF9DC3E6"/>
      </patternFill>
    </fill>
    <fill>
      <patternFill patternType="solid">
        <fgColor rgb="FF33CCCC"/>
        <bgColor rgb="FF9DC3E6"/>
      </patternFill>
    </fill>
    <fill>
      <patternFill patternType="solid">
        <fgColor rgb="FF33CCCC"/>
        <bgColor indexed="64"/>
      </patternFill>
    </fill>
    <fill>
      <patternFill patternType="solid">
        <fgColor rgb="FFA5EBE9"/>
        <bgColor rgb="FFDBEEF4"/>
      </patternFill>
    </fill>
    <fill>
      <patternFill patternType="solid">
        <fgColor theme="4" tint="0.79998168889431442"/>
        <bgColor indexed="64"/>
      </patternFill>
    </fill>
    <fill>
      <patternFill patternType="solid">
        <fgColor rgb="FFD37257"/>
        <bgColor indexed="64"/>
      </patternFill>
    </fill>
    <fill>
      <patternFill patternType="solid">
        <fgColor rgb="FFEFE7DF"/>
        <bgColor indexed="64"/>
      </patternFill>
    </fill>
    <fill>
      <patternFill patternType="solid">
        <fgColor rgb="FF102A43"/>
        <bgColor indexed="64"/>
      </patternFill>
    </fill>
    <fill>
      <patternFill patternType="solid">
        <fgColor rgb="FFA1C5E9"/>
        <bgColor rgb="FF9DC3E6"/>
      </patternFill>
    </fill>
    <fill>
      <patternFill patternType="solid">
        <fgColor rgb="FFA1C5E9"/>
        <bgColor indexed="64"/>
      </patternFill>
    </fill>
    <fill>
      <patternFill patternType="solid">
        <fgColor rgb="FFEFE7DF"/>
        <bgColor rgb="FFE7E6E6"/>
      </patternFill>
    </fill>
    <fill>
      <patternFill patternType="solid">
        <fgColor rgb="FFFBF9F7"/>
        <bgColor rgb="FFF2DCDB"/>
      </patternFill>
    </fill>
    <fill>
      <patternFill patternType="solid">
        <fgColor theme="0"/>
        <bgColor indexed="64"/>
      </patternFill>
    </fill>
    <fill>
      <patternFill patternType="solid">
        <fgColor rgb="FFEFE7DF"/>
        <bgColor rgb="FF93CDDD"/>
      </patternFill>
    </fill>
    <fill>
      <patternFill patternType="solid">
        <fgColor rgb="FFFFC000"/>
        <bgColor rgb="FFFF99CC"/>
      </patternFill>
    </fill>
    <fill>
      <patternFill patternType="solid">
        <fgColor rgb="FFD37257"/>
        <bgColor rgb="FFFF99CC"/>
      </patternFill>
    </fill>
    <fill>
      <patternFill patternType="solid">
        <fgColor rgb="FF33CCCC"/>
        <bgColor rgb="FFF2DCDB"/>
      </patternFill>
    </fill>
    <fill>
      <patternFill patternType="solid">
        <fgColor rgb="FFFBF9F7"/>
        <bgColor rgb="FFFEF2CB"/>
      </patternFill>
    </fill>
    <fill>
      <patternFill patternType="solid">
        <fgColor rgb="FFCDE0F3"/>
        <bgColor indexed="64"/>
      </patternFill>
    </fill>
    <fill>
      <patternFill patternType="solid">
        <fgColor theme="8" tint="0.39997558519241921"/>
        <bgColor rgb="FF9DC3E6"/>
      </patternFill>
    </fill>
    <fill>
      <patternFill patternType="solid">
        <fgColor theme="8" tint="0.39997558519241921"/>
        <bgColor indexed="64"/>
      </patternFill>
    </fill>
    <fill>
      <patternFill patternType="solid">
        <fgColor theme="8" tint="0.59999389629810485"/>
        <bgColor rgb="FFDBEEF4"/>
      </patternFill>
    </fill>
    <fill>
      <patternFill patternType="solid">
        <fgColor rgb="FFFBF9F7"/>
        <bgColor indexed="64"/>
      </patternFill>
    </fill>
    <fill>
      <patternFill patternType="solid">
        <fgColor rgb="FFFBF9F7"/>
        <bgColor rgb="FFCCFFFF"/>
      </patternFill>
    </fill>
    <fill>
      <patternFill patternType="solid">
        <fgColor rgb="FFFBF9F7"/>
        <bgColor rgb="FFDBEEF4"/>
      </patternFill>
    </fill>
    <fill>
      <patternFill patternType="solid">
        <fgColor rgb="FFFBF9F7"/>
        <bgColor rgb="FFFF99CC"/>
      </patternFill>
    </fill>
    <fill>
      <patternFill patternType="solid">
        <fgColor theme="7"/>
        <bgColor indexed="64"/>
      </patternFill>
    </fill>
    <fill>
      <patternFill patternType="solid">
        <fgColor rgb="FFFFC000"/>
        <bgColor indexed="64"/>
      </patternFill>
    </fill>
    <fill>
      <patternFill patternType="solid">
        <fgColor theme="0"/>
        <bgColor rgb="FFA8D08D"/>
      </patternFill>
    </fill>
    <fill>
      <patternFill patternType="solid">
        <fgColor theme="0"/>
        <bgColor rgb="FF9CC2E5"/>
      </patternFill>
    </fill>
    <fill>
      <patternFill patternType="solid">
        <fgColor theme="0"/>
        <bgColor rgb="FFDEEBF7"/>
      </patternFill>
    </fill>
  </fills>
  <borders count="81">
    <border>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medium">
        <color indexed="64"/>
      </right>
      <top style="medium">
        <color indexed="64"/>
      </top>
      <bottom style="hair">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indexed="64"/>
      </right>
      <top style="hair">
        <color auto="1"/>
      </top>
      <bottom style="hair">
        <color indexed="64"/>
      </bottom>
      <diagonal/>
    </border>
    <border>
      <left style="medium">
        <color auto="1"/>
      </left>
      <right style="medium">
        <color auto="1"/>
      </right>
      <top style="hair">
        <color auto="1"/>
      </top>
      <bottom/>
      <diagonal/>
    </border>
    <border>
      <left style="hair">
        <color indexed="64"/>
      </left>
      <right/>
      <top style="hair">
        <color indexed="64"/>
      </top>
      <bottom style="medium">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auto="1"/>
      </left>
      <right style="medium">
        <color auto="1"/>
      </right>
      <top style="hair">
        <color auto="1"/>
      </top>
      <bottom style="medium">
        <color auto="1"/>
      </bottom>
      <diagonal/>
    </border>
    <border>
      <left style="hair">
        <color indexed="64"/>
      </left>
      <right style="medium">
        <color indexed="64"/>
      </right>
      <top style="hair">
        <color indexed="64"/>
      </top>
      <bottom/>
      <diagonal/>
    </border>
    <border>
      <left style="thin">
        <color auto="1"/>
      </left>
      <right style="medium">
        <color indexed="64"/>
      </right>
      <top/>
      <bottom style="medium">
        <color indexed="64"/>
      </bottom>
      <diagonal/>
    </border>
    <border>
      <left style="medium">
        <color rgb="FF000000"/>
      </left>
      <right/>
      <top style="medium">
        <color rgb="FF000000"/>
      </top>
      <bottom style="thin">
        <color indexed="64"/>
      </bottom>
      <diagonal/>
    </border>
    <border>
      <left style="thin">
        <color rgb="FF000000"/>
      </left>
      <right style="medium">
        <color rgb="FF000000"/>
      </right>
      <top style="medium">
        <color rgb="FF000000"/>
      </top>
      <bottom style="thin">
        <color indexed="64"/>
      </bottom>
      <diagonal/>
    </border>
    <border>
      <left style="thin">
        <color rgb="FF000000"/>
      </left>
      <right style="medium">
        <color rgb="FF000000"/>
      </right>
      <top/>
      <bottom/>
      <diagonal/>
    </border>
    <border>
      <left style="hair">
        <color auto="1"/>
      </left>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auto="1"/>
      </right>
      <top/>
      <bottom style="hair">
        <color auto="1"/>
      </bottom>
      <diagonal/>
    </border>
    <border>
      <left/>
      <right style="medium">
        <color auto="1"/>
      </right>
      <top style="medium">
        <color auto="1"/>
      </top>
      <bottom/>
      <diagonal/>
    </border>
    <border>
      <left/>
      <right/>
      <top style="medium">
        <color indexed="64"/>
      </top>
      <bottom style="hair">
        <color indexed="64"/>
      </bottom>
      <diagonal/>
    </border>
    <border>
      <left style="thin">
        <color auto="1"/>
      </left>
      <right style="thin">
        <color auto="1"/>
      </right>
      <top/>
      <bottom style="thin">
        <color auto="1"/>
      </bottom>
      <diagonal/>
    </border>
    <border>
      <left style="hair">
        <color indexed="64"/>
      </left>
      <right style="hair">
        <color indexed="64"/>
      </right>
      <top style="hair">
        <color indexed="64"/>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style="hair">
        <color indexed="64"/>
      </right>
      <top style="medium">
        <color indexed="64"/>
      </top>
      <bottom style="hair">
        <color indexed="64"/>
      </bottom>
      <diagonal/>
    </border>
    <border>
      <left/>
      <right style="hair">
        <color indexed="64"/>
      </right>
      <top/>
      <bottom style="hair">
        <color auto="1"/>
      </bottom>
      <diagonal/>
    </border>
    <border>
      <left/>
      <right style="hair">
        <color indexed="64"/>
      </right>
      <top style="hair">
        <color auto="1"/>
      </top>
      <bottom style="hair">
        <color auto="1"/>
      </bottom>
      <diagonal/>
    </border>
    <border>
      <left/>
      <right style="hair">
        <color indexed="64"/>
      </right>
      <top style="hair">
        <color auto="1"/>
      </top>
      <bottom/>
      <diagonal/>
    </border>
    <border>
      <left/>
      <right style="hair">
        <color indexed="64"/>
      </right>
      <top style="hair">
        <color indexed="64"/>
      </top>
      <bottom style="medium">
        <color indexed="64"/>
      </bottom>
      <diagonal/>
    </border>
    <border>
      <left style="medium">
        <color auto="1"/>
      </left>
      <right style="medium">
        <color indexed="64"/>
      </right>
      <top style="medium">
        <color rgb="FF000000"/>
      </top>
      <bottom style="hair">
        <color indexed="64"/>
      </bottom>
      <diagonal/>
    </border>
    <border>
      <left style="medium">
        <color indexed="64"/>
      </left>
      <right style="medium">
        <color rgb="FF000000"/>
      </right>
      <top style="medium">
        <color rgb="FF000000"/>
      </top>
      <bottom style="hair">
        <color indexed="64"/>
      </bottom>
      <diagonal/>
    </border>
    <border>
      <left style="medium">
        <color indexed="64"/>
      </left>
      <right style="medium">
        <color rgb="FF000000"/>
      </right>
      <top style="hair">
        <color indexed="64"/>
      </top>
      <bottom style="hair">
        <color indexed="64"/>
      </bottom>
      <diagonal/>
    </border>
    <border>
      <left style="medium">
        <color indexed="64"/>
      </left>
      <right style="medium">
        <color rgb="FF000000"/>
      </right>
      <top style="hair">
        <color indexed="64"/>
      </top>
      <bottom style="medium">
        <color indexed="64"/>
      </bottom>
      <diagonal/>
    </border>
    <border>
      <left style="medium">
        <color indexed="64"/>
      </left>
      <right style="medium">
        <color rgb="FF000000"/>
      </right>
      <top/>
      <bottom style="hair">
        <color indexed="64"/>
      </bottom>
      <diagonal/>
    </border>
    <border>
      <left/>
      <right style="hair">
        <color indexed="64"/>
      </right>
      <top/>
      <bottom/>
      <diagonal/>
    </border>
  </borders>
  <cellStyleXfs count="11">
    <xf numFmtId="0" fontId="0" fillId="0" borderId="0"/>
    <xf numFmtId="44" fontId="4"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44" fontId="2"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84">
    <xf numFmtId="0" fontId="0" fillId="0" borderId="0" xfId="0"/>
    <xf numFmtId="0" fontId="7" fillId="0" borderId="0" xfId="0" applyFont="1" applyAlignment="1">
      <alignment horizontal="center"/>
    </xf>
    <xf numFmtId="0" fontId="7" fillId="0" borderId="0" xfId="0" applyFont="1" applyAlignment="1">
      <alignment vertical="center"/>
    </xf>
    <xf numFmtId="0" fontId="7" fillId="0" borderId="0" xfId="0" applyFont="1"/>
    <xf numFmtId="0" fontId="10" fillId="0" borderId="0" xfId="0" applyFont="1" applyAlignment="1">
      <alignment vertical="top" wrapText="1"/>
    </xf>
    <xf numFmtId="0" fontId="11" fillId="0" borderId="0" xfId="0" applyFont="1" applyAlignment="1">
      <alignment horizontal="left" vertical="top"/>
    </xf>
    <xf numFmtId="17" fontId="11" fillId="0" borderId="0" xfId="0" applyNumberFormat="1" applyFont="1" applyAlignment="1">
      <alignment horizontal="left" vertical="top" wrapText="1"/>
    </xf>
    <xf numFmtId="0" fontId="9" fillId="14" borderId="67" xfId="0" applyFont="1" applyFill="1" applyBorder="1" applyAlignment="1">
      <alignment horizontal="left" vertical="top"/>
    </xf>
    <xf numFmtId="0" fontId="9" fillId="14" borderId="68" xfId="0" applyFont="1" applyFill="1" applyBorder="1" applyAlignment="1">
      <alignment vertical="top"/>
    </xf>
    <xf numFmtId="0" fontId="9" fillId="14" borderId="69" xfId="0" applyFont="1" applyFill="1" applyBorder="1" applyAlignment="1">
      <alignment vertical="top"/>
    </xf>
    <xf numFmtId="49" fontId="10" fillId="0" borderId="0" xfId="0" applyNumberFormat="1" applyFont="1" applyAlignment="1">
      <alignment vertical="top" wrapText="1"/>
    </xf>
    <xf numFmtId="0" fontId="14" fillId="19" borderId="0" xfId="0" applyFont="1" applyFill="1"/>
    <xf numFmtId="0" fontId="7" fillId="19" borderId="0" xfId="0" applyFont="1" applyFill="1"/>
    <xf numFmtId="0" fontId="10" fillId="19" borderId="0" xfId="0" applyFont="1" applyFill="1" applyAlignment="1">
      <alignment horizontal="left"/>
    </xf>
    <xf numFmtId="0" fontId="11" fillId="19" borderId="0" xfId="0" applyFont="1" applyFill="1" applyAlignment="1">
      <alignment horizontal="center"/>
    </xf>
    <xf numFmtId="0" fontId="15" fillId="0" borderId="0" xfId="0" applyFont="1"/>
    <xf numFmtId="0" fontId="16" fillId="14" borderId="8" xfId="0" applyFont="1" applyFill="1" applyBorder="1" applyAlignment="1">
      <alignment horizontal="center" vertical="top"/>
    </xf>
    <xf numFmtId="0" fontId="16" fillId="14" borderId="11" xfId="0" applyFont="1" applyFill="1" applyBorder="1" applyAlignment="1">
      <alignment horizontal="center" vertical="center"/>
    </xf>
    <xf numFmtId="0" fontId="16" fillId="14" borderId="26" xfId="0" applyFont="1" applyFill="1" applyBorder="1" applyAlignment="1">
      <alignment horizontal="center" vertical="center"/>
    </xf>
    <xf numFmtId="0" fontId="16" fillId="14" borderId="26" xfId="0" applyFont="1" applyFill="1" applyBorder="1" applyAlignment="1">
      <alignment horizontal="center" vertical="center" wrapText="1"/>
    </xf>
    <xf numFmtId="0" fontId="14" fillId="0" borderId="0" xfId="0" applyFont="1"/>
    <xf numFmtId="0" fontId="10" fillId="0" borderId="0" xfId="0" applyFont="1" applyAlignment="1">
      <alignment horizontal="left"/>
    </xf>
    <xf numFmtId="17" fontId="10" fillId="0" borderId="0" xfId="0" applyNumberFormat="1" applyFont="1" applyAlignment="1">
      <alignment horizontal="center"/>
    </xf>
    <xf numFmtId="0" fontId="17" fillId="11" borderId="0" xfId="0" applyFont="1" applyFill="1"/>
    <xf numFmtId="0" fontId="17" fillId="0" borderId="0" xfId="0" applyFont="1"/>
    <xf numFmtId="0" fontId="10" fillId="0" borderId="0" xfId="0" applyFont="1"/>
    <xf numFmtId="0" fontId="11" fillId="0" borderId="0" xfId="0" applyFont="1" applyAlignment="1">
      <alignment horizontal="center"/>
    </xf>
    <xf numFmtId="167" fontId="10" fillId="0" borderId="0" xfId="0" applyNumberFormat="1" applyFont="1"/>
    <xf numFmtId="0" fontId="9" fillId="14" borderId="9" xfId="0" applyFont="1" applyFill="1" applyBorder="1" applyAlignment="1">
      <alignment horizontal="center" vertical="center"/>
    </xf>
    <xf numFmtId="0" fontId="9" fillId="14" borderId="64" xfId="0" applyFont="1" applyFill="1" applyBorder="1" applyAlignment="1">
      <alignment horizontal="center" vertical="center"/>
    </xf>
    <xf numFmtId="0" fontId="9" fillId="14" borderId="65" xfId="0" applyFont="1" applyFill="1" applyBorder="1" applyAlignment="1">
      <alignment horizontal="center" vertical="center"/>
    </xf>
    <xf numFmtId="0" fontId="9" fillId="14" borderId="65" xfId="0" applyFont="1" applyFill="1" applyBorder="1" applyAlignment="1">
      <alignment horizontal="center" vertical="center" wrapText="1"/>
    </xf>
    <xf numFmtId="0" fontId="7" fillId="0" borderId="0" xfId="0" applyFont="1" applyAlignment="1">
      <alignment horizontal="center" vertical="top"/>
    </xf>
    <xf numFmtId="0" fontId="20" fillId="0" borderId="0" xfId="0" applyFont="1" applyAlignment="1">
      <alignment vertical="center"/>
    </xf>
    <xf numFmtId="44" fontId="13" fillId="12" borderId="13" xfId="0" applyNumberFormat="1" applyFont="1" applyFill="1" applyBorder="1" applyAlignment="1">
      <alignment horizontal="center" vertical="center" wrapText="1"/>
    </xf>
    <xf numFmtId="3" fontId="22" fillId="3" borderId="28" xfId="0" applyNumberFormat="1" applyFont="1" applyFill="1" applyBorder="1" applyAlignment="1">
      <alignment horizontal="center"/>
    </xf>
    <xf numFmtId="164" fontId="22" fillId="3" borderId="28" xfId="0" applyNumberFormat="1" applyFont="1" applyFill="1" applyBorder="1"/>
    <xf numFmtId="9" fontId="22" fillId="3" borderId="28" xfId="0" applyNumberFormat="1" applyFont="1" applyFill="1" applyBorder="1" applyAlignment="1">
      <alignment horizontal="center"/>
    </xf>
    <xf numFmtId="9" fontId="22" fillId="3" borderId="29" xfId="0" applyNumberFormat="1" applyFont="1" applyFill="1" applyBorder="1" applyAlignment="1">
      <alignment horizontal="center"/>
    </xf>
    <xf numFmtId="164" fontId="22" fillId="3" borderId="30" xfId="0" applyNumberFormat="1" applyFont="1" applyFill="1" applyBorder="1"/>
    <xf numFmtId="164" fontId="22" fillId="0" borderId="0" xfId="0" applyNumberFormat="1" applyFont="1"/>
    <xf numFmtId="164" fontId="14" fillId="3" borderId="39" xfId="0" applyNumberFormat="1" applyFont="1" applyFill="1" applyBorder="1"/>
    <xf numFmtId="0" fontId="24" fillId="0" borderId="0" xfId="0" applyFont="1"/>
    <xf numFmtId="0" fontId="12" fillId="13" borderId="14" xfId="0" applyFont="1" applyFill="1" applyBorder="1" applyAlignment="1">
      <alignment horizontal="center"/>
    </xf>
    <xf numFmtId="3" fontId="25" fillId="15" borderId="31" xfId="0" applyNumberFormat="1" applyFont="1" applyFill="1" applyBorder="1" applyAlignment="1">
      <alignment horizontal="center"/>
    </xf>
    <xf numFmtId="164" fontId="25" fillId="15" borderId="31" xfId="0" applyNumberFormat="1" applyFont="1" applyFill="1" applyBorder="1"/>
    <xf numFmtId="9" fontId="25" fillId="16" borderId="32" xfId="9" applyFont="1" applyFill="1" applyBorder="1" applyAlignment="1">
      <alignment horizontal="center"/>
    </xf>
    <xf numFmtId="164" fontId="25" fillId="15" borderId="33" xfId="0" applyNumberFormat="1" applyFont="1" applyFill="1" applyBorder="1"/>
    <xf numFmtId="164" fontId="14" fillId="0" borderId="0" xfId="0" applyNumberFormat="1" applyFont="1"/>
    <xf numFmtId="164" fontId="25" fillId="15" borderId="22" xfId="0" applyNumberFormat="1" applyFont="1" applyFill="1" applyBorder="1"/>
    <xf numFmtId="168" fontId="7" fillId="0" borderId="0" xfId="0" applyNumberFormat="1" applyFont="1"/>
    <xf numFmtId="0" fontId="14" fillId="12" borderId="15" xfId="0" applyFont="1" applyFill="1" applyBorder="1" applyAlignment="1">
      <alignment horizontal="center"/>
    </xf>
    <xf numFmtId="0" fontId="24" fillId="0" borderId="40" xfId="0" applyFont="1" applyBorder="1" applyAlignment="1">
      <alignment horizontal="right"/>
    </xf>
    <xf numFmtId="166" fontId="24" fillId="0" borderId="19" xfId="9" applyNumberFormat="1" applyFont="1" applyBorder="1" applyAlignment="1">
      <alignment horizontal="center"/>
    </xf>
    <xf numFmtId="164" fontId="26" fillId="0" borderId="0" xfId="0" applyNumberFormat="1" applyFont="1"/>
    <xf numFmtId="0" fontId="26" fillId="0" borderId="41" xfId="0" applyFont="1" applyBorder="1" applyAlignment="1">
      <alignment horizontal="right"/>
    </xf>
    <xf numFmtId="166" fontId="26" fillId="0" borderId="20" xfId="9" applyNumberFormat="1" applyFont="1" applyBorder="1" applyAlignment="1">
      <alignment horizontal="center"/>
    </xf>
    <xf numFmtId="164" fontId="26" fillId="0" borderId="0" xfId="0" applyNumberFormat="1" applyFont="1" applyAlignment="1">
      <alignment horizontal="center"/>
    </xf>
    <xf numFmtId="0" fontId="26" fillId="0" borderId="42" xfId="0" applyFont="1" applyBorder="1" applyAlignment="1">
      <alignment horizontal="right"/>
    </xf>
    <xf numFmtId="2" fontId="26" fillId="0" borderId="21" xfId="9" applyNumberFormat="1" applyFont="1" applyBorder="1" applyAlignment="1">
      <alignment horizontal="center"/>
    </xf>
    <xf numFmtId="167" fontId="7" fillId="0" borderId="0" xfId="0" applyNumberFormat="1" applyFont="1"/>
    <xf numFmtId="0" fontId="24" fillId="0" borderId="0" xfId="0" applyFont="1" applyAlignment="1">
      <alignment horizontal="right"/>
    </xf>
    <xf numFmtId="166" fontId="24" fillId="0" borderId="0" xfId="9" applyNumberFormat="1" applyFont="1" applyBorder="1"/>
    <xf numFmtId="0" fontId="12" fillId="13" borderId="14" xfId="0" applyFont="1" applyFill="1" applyBorder="1"/>
    <xf numFmtId="3" fontId="7" fillId="0" borderId="43" xfId="0" applyNumberFormat="1" applyFont="1" applyBorder="1" applyAlignment="1">
      <alignment horizontal="center"/>
    </xf>
    <xf numFmtId="164" fontId="7" fillId="0" borderId="44" xfId="0" applyNumberFormat="1" applyFont="1" applyBorder="1" applyAlignment="1">
      <alignment horizontal="center"/>
    </xf>
    <xf numFmtId="3" fontId="24" fillId="0" borderId="40" xfId="0" applyNumberFormat="1" applyFont="1" applyBorder="1" applyAlignment="1">
      <alignment horizontal="right"/>
    </xf>
    <xf numFmtId="164" fontId="13" fillId="0" borderId="0" xfId="0" applyNumberFormat="1" applyFont="1"/>
    <xf numFmtId="3" fontId="24" fillId="0" borderId="41" xfId="0" applyNumberFormat="1" applyFont="1" applyBorder="1" applyAlignment="1">
      <alignment horizontal="right"/>
    </xf>
    <xf numFmtId="166" fontId="24" fillId="0" borderId="20" xfId="9" applyNumberFormat="1" applyFont="1" applyBorder="1" applyAlignment="1">
      <alignment horizontal="center"/>
    </xf>
    <xf numFmtId="3" fontId="24" fillId="0" borderId="42" xfId="0" applyNumberFormat="1" applyFont="1" applyBorder="1" applyAlignment="1">
      <alignment horizontal="right"/>
    </xf>
    <xf numFmtId="166" fontId="24" fillId="0" borderId="21" xfId="9" applyNumberFormat="1" applyFont="1" applyBorder="1" applyAlignment="1">
      <alignment horizontal="center"/>
    </xf>
    <xf numFmtId="167" fontId="29" fillId="0" borderId="0" xfId="0" applyNumberFormat="1" applyFont="1"/>
    <xf numFmtId="0" fontId="29" fillId="0" borderId="0" xfId="0" applyFont="1"/>
    <xf numFmtId="166" fontId="26" fillId="0" borderId="11" xfId="9" applyNumberFormat="1" applyFont="1" applyBorder="1"/>
    <xf numFmtId="0" fontId="14" fillId="21" borderId="34" xfId="0" applyFont="1" applyFill="1" applyBorder="1" applyAlignment="1">
      <alignment horizontal="center"/>
    </xf>
    <xf numFmtId="164" fontId="14" fillId="21" borderId="34" xfId="0" applyNumberFormat="1" applyFont="1" applyFill="1" applyBorder="1"/>
    <xf numFmtId="9" fontId="14" fillId="21" borderId="34" xfId="0" applyNumberFormat="1" applyFont="1" applyFill="1" applyBorder="1" applyAlignment="1">
      <alignment horizontal="center"/>
    </xf>
    <xf numFmtId="164" fontId="13" fillId="21" borderId="36" xfId="0" applyNumberFormat="1" applyFont="1" applyFill="1" applyBorder="1"/>
    <xf numFmtId="164" fontId="13" fillId="21" borderId="45" xfId="0" applyNumberFormat="1" applyFont="1" applyFill="1" applyBorder="1"/>
    <xf numFmtId="164" fontId="21" fillId="0" borderId="0" xfId="0" applyNumberFormat="1" applyFont="1"/>
    <xf numFmtId="0" fontId="14" fillId="22" borderId="34" xfId="0" applyFont="1" applyFill="1" applyBorder="1" applyAlignment="1">
      <alignment horizontal="center"/>
    </xf>
    <xf numFmtId="9" fontId="14" fillId="22" borderId="34" xfId="0" applyNumberFormat="1" applyFont="1" applyFill="1" applyBorder="1" applyAlignment="1">
      <alignment horizontal="center"/>
    </xf>
    <xf numFmtId="164" fontId="13" fillId="22" borderId="45" xfId="0" applyNumberFormat="1" applyFont="1" applyFill="1" applyBorder="1"/>
    <xf numFmtId="0" fontId="14" fillId="23" borderId="34" xfId="0" applyFont="1" applyFill="1" applyBorder="1" applyAlignment="1">
      <alignment horizontal="center"/>
    </xf>
    <xf numFmtId="9" fontId="14" fillId="23" borderId="34" xfId="0" applyNumberFormat="1" applyFont="1" applyFill="1" applyBorder="1" applyAlignment="1">
      <alignment horizontal="center"/>
    </xf>
    <xf numFmtId="164" fontId="13" fillId="23" borderId="46" xfId="0" applyNumberFormat="1" applyFont="1" applyFill="1" applyBorder="1"/>
    <xf numFmtId="167" fontId="14" fillId="0" borderId="0" xfId="0" applyNumberFormat="1" applyFont="1"/>
    <xf numFmtId="167" fontId="13" fillId="0" borderId="0" xfId="0" applyNumberFormat="1" applyFont="1"/>
    <xf numFmtId="0" fontId="30" fillId="0" borderId="0" xfId="0" applyFont="1"/>
    <xf numFmtId="0" fontId="25" fillId="0" borderId="0" xfId="0" applyFont="1"/>
    <xf numFmtId="0" fontId="31" fillId="0" borderId="0" xfId="0" applyFont="1"/>
    <xf numFmtId="0" fontId="9" fillId="14" borderId="8" xfId="0" applyFont="1" applyFill="1" applyBorder="1" applyAlignment="1">
      <alignment horizontal="center" vertical="center"/>
    </xf>
    <xf numFmtId="0" fontId="9" fillId="14" borderId="25" xfId="0" applyFont="1" applyFill="1" applyBorder="1" applyAlignment="1">
      <alignment horizontal="center" vertical="center"/>
    </xf>
    <xf numFmtId="0" fontId="9" fillId="14" borderId="26" xfId="0" applyFont="1" applyFill="1" applyBorder="1" applyAlignment="1">
      <alignment horizontal="center" vertical="center"/>
    </xf>
    <xf numFmtId="0" fontId="9" fillId="14" borderId="26" xfId="0" applyFont="1" applyFill="1" applyBorder="1" applyAlignment="1">
      <alignment horizontal="center" vertical="center" wrapText="1"/>
    </xf>
    <xf numFmtId="0" fontId="9" fillId="14" borderId="13" xfId="0" applyFont="1" applyFill="1" applyBorder="1" applyAlignment="1">
      <alignment horizontal="center" vertical="center" wrapText="1"/>
    </xf>
    <xf numFmtId="0" fontId="22" fillId="3" borderId="28" xfId="0" applyFont="1" applyFill="1" applyBorder="1" applyAlignment="1">
      <alignment horizontal="center"/>
    </xf>
    <xf numFmtId="0" fontId="25" fillId="15" borderId="31" xfId="0" applyFont="1" applyFill="1" applyBorder="1" applyAlignment="1">
      <alignment horizontal="center"/>
    </xf>
    <xf numFmtId="9" fontId="25" fillId="16" borderId="31" xfId="3" applyFont="1" applyFill="1" applyBorder="1" applyAlignment="1">
      <alignment horizontal="center"/>
    </xf>
    <xf numFmtId="9" fontId="25" fillId="16" borderId="32" xfId="3" applyFont="1" applyFill="1" applyBorder="1" applyAlignment="1">
      <alignment horizontal="center"/>
    </xf>
    <xf numFmtId="166" fontId="24" fillId="0" borderId="19" xfId="3" applyNumberFormat="1" applyFont="1" applyBorder="1" applyAlignment="1">
      <alignment horizontal="center"/>
    </xf>
    <xf numFmtId="166" fontId="26" fillId="0" borderId="20" xfId="3" applyNumberFormat="1" applyFont="1" applyBorder="1" applyAlignment="1">
      <alignment horizontal="center"/>
    </xf>
    <xf numFmtId="2" fontId="26" fillId="0" borderId="21" xfId="3" applyNumberFormat="1" applyFont="1" applyBorder="1" applyAlignment="1">
      <alignment horizontal="center"/>
    </xf>
    <xf numFmtId="166" fontId="24" fillId="0" borderId="0" xfId="3" applyNumberFormat="1" applyFont="1" applyBorder="1"/>
    <xf numFmtId="166" fontId="24" fillId="0" borderId="20" xfId="3" applyNumberFormat="1" applyFont="1" applyBorder="1" applyAlignment="1">
      <alignment horizontal="center"/>
    </xf>
    <xf numFmtId="166" fontId="24" fillId="0" borderId="21" xfId="3" applyNumberFormat="1" applyFont="1" applyBorder="1" applyAlignment="1">
      <alignment horizontal="center"/>
    </xf>
    <xf numFmtId="166" fontId="26" fillId="0" borderId="11" xfId="3" applyNumberFormat="1" applyFont="1" applyBorder="1"/>
    <xf numFmtId="0" fontId="7" fillId="0" borderId="0" xfId="0" applyFont="1" applyAlignment="1">
      <alignment horizontal="left"/>
    </xf>
    <xf numFmtId="0" fontId="33" fillId="14" borderId="9" xfId="0" applyFont="1" applyFill="1" applyBorder="1" applyAlignment="1">
      <alignment horizontal="center" vertical="top"/>
    </xf>
    <xf numFmtId="0" fontId="34" fillId="14" borderId="0" xfId="0" applyFont="1" applyFill="1" applyAlignment="1">
      <alignment horizontal="center" vertical="center"/>
    </xf>
    <xf numFmtId="0" fontId="9" fillId="14" borderId="0" xfId="0" applyFont="1" applyFill="1" applyAlignment="1">
      <alignment horizontal="center" vertical="center"/>
    </xf>
    <xf numFmtId="0" fontId="9" fillId="14" borderId="64" xfId="0" applyFont="1" applyFill="1" applyBorder="1" applyAlignment="1">
      <alignment horizontal="center" vertical="center" wrapText="1"/>
    </xf>
    <xf numFmtId="0" fontId="9" fillId="14" borderId="66" xfId="0" applyFont="1" applyFill="1" applyBorder="1" applyAlignment="1">
      <alignment horizontal="center" vertical="center" wrapText="1"/>
    </xf>
    <xf numFmtId="0" fontId="7" fillId="0" borderId="0" xfId="0" applyFont="1" applyAlignment="1">
      <alignment horizontal="center" vertical="center"/>
    </xf>
    <xf numFmtId="44" fontId="14" fillId="12" borderId="13" xfId="0" applyNumberFormat="1" applyFont="1" applyFill="1" applyBorder="1" applyAlignment="1">
      <alignment horizontal="center" wrapText="1"/>
    </xf>
    <xf numFmtId="164" fontId="24" fillId="0" borderId="0" xfId="0" applyNumberFormat="1" applyFont="1"/>
    <xf numFmtId="164" fontId="35" fillId="4" borderId="22" xfId="0" applyNumberFormat="1" applyFont="1" applyFill="1" applyBorder="1"/>
    <xf numFmtId="169" fontId="24" fillId="0" borderId="20" xfId="1" applyNumberFormat="1" applyFont="1" applyBorder="1" applyAlignment="1">
      <alignment horizontal="center"/>
    </xf>
    <xf numFmtId="0" fontId="24" fillId="0" borderId="53" xfId="1" applyNumberFormat="1" applyFont="1" applyBorder="1" applyAlignment="1">
      <alignment horizontal="center"/>
    </xf>
    <xf numFmtId="0" fontId="24" fillId="13" borderId="14" xfId="0" applyFont="1" applyFill="1" applyBorder="1" applyAlignment="1">
      <alignment horizontal="center"/>
    </xf>
    <xf numFmtId="3" fontId="24" fillId="0" borderId="18" xfId="0" applyNumberFormat="1" applyFont="1" applyBorder="1" applyAlignment="1">
      <alignment horizontal="center"/>
    </xf>
    <xf numFmtId="164" fontId="24" fillId="0" borderId="19" xfId="0" applyNumberFormat="1" applyFont="1" applyBorder="1" applyAlignment="1">
      <alignment horizontal="center"/>
    </xf>
    <xf numFmtId="3" fontId="24" fillId="0" borderId="54" xfId="0" applyNumberFormat="1" applyFont="1" applyBorder="1" applyAlignment="1">
      <alignment horizontal="right" vertical="center"/>
    </xf>
    <xf numFmtId="0" fontId="24" fillId="0" borderId="55" xfId="0" applyFont="1" applyBorder="1" applyAlignment="1">
      <alignment horizontal="center" vertical="center"/>
    </xf>
    <xf numFmtId="3" fontId="24" fillId="0" borderId="3" xfId="0" applyNumberFormat="1" applyFont="1" applyBorder="1" applyAlignment="1">
      <alignment horizontal="right" vertical="center"/>
    </xf>
    <xf numFmtId="0" fontId="24" fillId="0" borderId="56" xfId="0" applyFont="1" applyBorder="1" applyAlignment="1">
      <alignment horizontal="center" vertical="center"/>
    </xf>
    <xf numFmtId="3" fontId="24" fillId="0" borderId="4" xfId="0" applyNumberFormat="1" applyFont="1" applyBorder="1" applyAlignment="1">
      <alignment horizontal="right" vertical="center"/>
    </xf>
    <xf numFmtId="0" fontId="24" fillId="0" borderId="5" xfId="0" applyFont="1" applyBorder="1" applyAlignment="1">
      <alignment horizontal="center" vertical="center"/>
    </xf>
    <xf numFmtId="3" fontId="24" fillId="0" borderId="6" xfId="0" applyNumberFormat="1" applyFont="1" applyBorder="1" applyAlignment="1">
      <alignment horizontal="right" vertical="center"/>
    </xf>
    <xf numFmtId="0" fontId="24" fillId="0" borderId="7" xfId="0" applyFont="1" applyBorder="1" applyAlignment="1">
      <alignment horizontal="center" vertical="center"/>
    </xf>
    <xf numFmtId="3" fontId="24" fillId="0" borderId="0" xfId="0" applyNumberFormat="1" applyFont="1" applyAlignment="1">
      <alignment horizontal="right"/>
    </xf>
    <xf numFmtId="2" fontId="24" fillId="0" borderId="0" xfId="0" applyNumberFormat="1" applyFont="1"/>
    <xf numFmtId="0" fontId="24" fillId="0" borderId="0" xfId="0" applyFont="1" applyAlignment="1">
      <alignment vertical="top" wrapText="1"/>
    </xf>
    <xf numFmtId="164" fontId="35" fillId="6" borderId="22" xfId="0" applyNumberFormat="1" applyFont="1" applyFill="1" applyBorder="1"/>
    <xf numFmtId="0" fontId="36" fillId="0" borderId="0" xfId="0" applyFont="1"/>
    <xf numFmtId="164" fontId="24" fillId="0" borderId="22" xfId="0" applyNumberFormat="1" applyFont="1" applyBorder="1"/>
    <xf numFmtId="0" fontId="7" fillId="0" borderId="0" xfId="0" applyFont="1" applyAlignment="1">
      <alignment vertical="top" wrapText="1"/>
    </xf>
    <xf numFmtId="167" fontId="24" fillId="0" borderId="0" xfId="0" applyNumberFormat="1" applyFont="1"/>
    <xf numFmtId="164" fontId="37" fillId="0" borderId="0" xfId="0" applyNumberFormat="1" applyFont="1"/>
    <xf numFmtId="167" fontId="37" fillId="0" borderId="0" xfId="0" applyNumberFormat="1" applyFont="1"/>
    <xf numFmtId="164" fontId="39" fillId="6" borderId="22" xfId="0" applyNumberFormat="1" applyFont="1" applyFill="1" applyBorder="1"/>
    <xf numFmtId="0" fontId="37" fillId="0" borderId="0" xfId="0" applyFont="1"/>
    <xf numFmtId="164" fontId="35" fillId="6" borderId="15" xfId="0" applyNumberFormat="1" applyFont="1" applyFill="1" applyBorder="1"/>
    <xf numFmtId="167" fontId="26" fillId="0" borderId="0" xfId="0" applyNumberFormat="1" applyFont="1"/>
    <xf numFmtId="164" fontId="26" fillId="6" borderId="22" xfId="0" applyNumberFormat="1" applyFont="1" applyFill="1" applyBorder="1"/>
    <xf numFmtId="0" fontId="26" fillId="0" borderId="0" xfId="0" applyFont="1"/>
    <xf numFmtId="167" fontId="42" fillId="0" borderId="0" xfId="0" applyNumberFormat="1" applyFont="1"/>
    <xf numFmtId="0" fontId="42" fillId="0" borderId="0" xfId="0" applyFont="1"/>
    <xf numFmtId="0" fontId="24" fillId="0" borderId="0" xfId="0" applyFont="1" applyAlignment="1">
      <alignment horizontal="left"/>
    </xf>
    <xf numFmtId="0" fontId="10" fillId="0" borderId="0" xfId="0" applyFont="1" applyAlignment="1">
      <alignment horizontal="center"/>
    </xf>
    <xf numFmtId="0" fontId="9" fillId="14" borderId="62" xfId="0" applyFont="1" applyFill="1" applyBorder="1" applyAlignment="1">
      <alignment horizontal="center" vertical="center"/>
    </xf>
    <xf numFmtId="167" fontId="9" fillId="14" borderId="62" xfId="2" applyNumberFormat="1" applyFont="1" applyFill="1" applyBorder="1" applyAlignment="1">
      <alignment horizontal="center" vertical="center"/>
    </xf>
    <xf numFmtId="167" fontId="9" fillId="14" borderId="62" xfId="0" applyNumberFormat="1" applyFont="1" applyFill="1" applyBorder="1" applyAlignment="1">
      <alignment horizontal="center" vertical="center" wrapText="1"/>
    </xf>
    <xf numFmtId="14" fontId="9" fillId="14" borderId="62" xfId="0" applyNumberFormat="1" applyFont="1" applyFill="1" applyBorder="1" applyAlignment="1">
      <alignment horizontal="center" vertical="center"/>
    </xf>
    <xf numFmtId="0" fontId="9" fillId="14" borderId="62" xfId="0" applyFont="1" applyFill="1" applyBorder="1" applyAlignment="1">
      <alignment horizontal="center" vertical="center" wrapText="1"/>
    </xf>
    <xf numFmtId="0" fontId="14" fillId="0" borderId="0" xfId="0" applyFont="1" applyAlignment="1">
      <alignment horizontal="center"/>
    </xf>
    <xf numFmtId="0" fontId="10" fillId="0" borderId="58" xfId="0" applyFont="1" applyBorder="1"/>
    <xf numFmtId="0" fontId="10" fillId="0" borderId="58" xfId="0" applyFont="1" applyBorder="1" applyAlignment="1">
      <alignment horizontal="left"/>
    </xf>
    <xf numFmtId="167" fontId="10" fillId="0" borderId="58" xfId="0" applyNumberFormat="1" applyFont="1" applyBorder="1"/>
    <xf numFmtId="0" fontId="10" fillId="0" borderId="58" xfId="0" applyFont="1" applyBorder="1" applyAlignment="1">
      <alignment horizontal="center"/>
    </xf>
    <xf numFmtId="1" fontId="10" fillId="0" borderId="58" xfId="0" applyNumberFormat="1" applyFont="1" applyBorder="1" applyAlignment="1">
      <alignment horizontal="center" vertical="center"/>
    </xf>
    <xf numFmtId="14" fontId="10" fillId="0" borderId="58" xfId="0" applyNumberFormat="1" applyFont="1" applyBorder="1"/>
    <xf numFmtId="0" fontId="10" fillId="0" borderId="58" xfId="4" applyFont="1" applyFill="1" applyBorder="1"/>
    <xf numFmtId="14" fontId="10" fillId="0" borderId="58" xfId="0" applyNumberFormat="1" applyFont="1" applyBorder="1" applyAlignment="1">
      <alignment horizontal="right" vertical="center"/>
    </xf>
    <xf numFmtId="0" fontId="10" fillId="0" borderId="58" xfId="0" applyFont="1" applyBorder="1" applyAlignment="1">
      <alignment horizontal="left" vertical="center"/>
    </xf>
    <xf numFmtId="0" fontId="10" fillId="13" borderId="58" xfId="0" applyFont="1" applyFill="1" applyBorder="1"/>
    <xf numFmtId="0" fontId="10" fillId="13" borderId="58" xfId="0" applyFont="1" applyFill="1" applyBorder="1" applyAlignment="1">
      <alignment horizontal="left"/>
    </xf>
    <xf numFmtId="167" fontId="10" fillId="13" borderId="58" xfId="0" applyNumberFormat="1" applyFont="1" applyFill="1" applyBorder="1"/>
    <xf numFmtId="0" fontId="10" fillId="13" borderId="58" xfId="0" applyFont="1" applyFill="1" applyBorder="1" applyAlignment="1">
      <alignment horizontal="center"/>
    </xf>
    <xf numFmtId="1" fontId="10" fillId="13" borderId="58" xfId="0" applyNumberFormat="1" applyFont="1" applyFill="1" applyBorder="1" applyAlignment="1">
      <alignment horizontal="center" vertical="center"/>
    </xf>
    <xf numFmtId="14" fontId="10" fillId="13" borderId="58" xfId="0" applyNumberFormat="1" applyFont="1" applyFill="1" applyBorder="1"/>
    <xf numFmtId="0" fontId="10" fillId="13" borderId="58" xfId="0" applyFont="1" applyFill="1" applyBorder="1" applyAlignment="1">
      <alignment horizontal="left" vertical="center"/>
    </xf>
    <xf numFmtId="0" fontId="17" fillId="25" borderId="58" xfId="0" applyFont="1" applyFill="1" applyBorder="1" applyAlignment="1">
      <alignment horizontal="center"/>
    </xf>
    <xf numFmtId="167" fontId="10" fillId="13" borderId="58" xfId="0" applyNumberFormat="1" applyFont="1" applyFill="1" applyBorder="1" applyAlignment="1">
      <alignment horizontal="center" vertical="center"/>
    </xf>
    <xf numFmtId="0" fontId="10" fillId="13" borderId="58" xfId="0" applyFont="1" applyFill="1" applyBorder="1" applyAlignment="1">
      <alignment horizontal="center" vertical="center"/>
    </xf>
    <xf numFmtId="14" fontId="10" fillId="13" borderId="58" xfId="0" applyNumberFormat="1" applyFont="1" applyFill="1" applyBorder="1" applyAlignment="1">
      <alignment horizontal="right" vertical="center"/>
    </xf>
    <xf numFmtId="0" fontId="10" fillId="0" borderId="58" xfId="4" applyFont="1" applyFill="1" applyBorder="1" applyAlignment="1">
      <alignment horizontal="left" vertical="center"/>
    </xf>
    <xf numFmtId="167" fontId="10" fillId="0" borderId="58" xfId="0" applyNumberFormat="1" applyFont="1" applyBorder="1" applyAlignment="1">
      <alignment horizontal="center" vertical="center"/>
    </xf>
    <xf numFmtId="0" fontId="10" fillId="0" borderId="58" xfId="0" applyFont="1" applyBorder="1" applyAlignment="1">
      <alignment horizontal="center" vertical="center"/>
    </xf>
    <xf numFmtId="167" fontId="10" fillId="0" borderId="58" xfId="5" applyNumberFormat="1" applyFont="1" applyFill="1" applyBorder="1" applyAlignment="1">
      <alignment horizontal="center" vertical="center"/>
    </xf>
    <xf numFmtId="167" fontId="10" fillId="13" borderId="58" xfId="5" applyNumberFormat="1" applyFont="1" applyFill="1" applyBorder="1" applyAlignment="1">
      <alignment horizontal="center" vertical="center"/>
    </xf>
    <xf numFmtId="14" fontId="10" fillId="13" borderId="58" xfId="0" applyNumberFormat="1" applyFont="1" applyFill="1" applyBorder="1" applyAlignment="1">
      <alignment horizontal="right"/>
    </xf>
    <xf numFmtId="0" fontId="26" fillId="0" borderId="58" xfId="0" applyFont="1" applyBorder="1"/>
    <xf numFmtId="1" fontId="26" fillId="0" borderId="58" xfId="0" applyNumberFormat="1" applyFont="1" applyBorder="1" applyAlignment="1">
      <alignment horizontal="center" vertical="center"/>
    </xf>
    <xf numFmtId="0" fontId="10" fillId="13" borderId="58" xfId="4" applyFont="1" applyFill="1" applyBorder="1"/>
    <xf numFmtId="1" fontId="10" fillId="0" borderId="58" xfId="0" applyNumberFormat="1" applyFont="1" applyBorder="1"/>
    <xf numFmtId="14" fontId="10" fillId="0" borderId="58" xfId="0" applyNumberFormat="1" applyFont="1" applyBorder="1" applyAlignment="1">
      <alignment horizontal="right"/>
    </xf>
    <xf numFmtId="1" fontId="26" fillId="13" borderId="58" xfId="0" applyNumberFormat="1" applyFont="1" applyFill="1" applyBorder="1" applyAlignment="1">
      <alignment horizontal="center" vertical="center"/>
    </xf>
    <xf numFmtId="167" fontId="10" fillId="0" borderId="58" xfId="2" applyNumberFormat="1" applyFont="1" applyFill="1" applyBorder="1" applyAlignment="1">
      <alignment horizontal="center" vertical="center"/>
    </xf>
    <xf numFmtId="167" fontId="10" fillId="0" borderId="58" xfId="0" applyNumberFormat="1" applyFont="1" applyBorder="1" applyAlignment="1">
      <alignment horizontal="center"/>
    </xf>
    <xf numFmtId="0" fontId="10" fillId="13" borderId="0" xfId="4" applyFont="1" applyFill="1" applyBorder="1"/>
    <xf numFmtId="0" fontId="26" fillId="13" borderId="58" xfId="0" applyFont="1" applyFill="1" applyBorder="1"/>
    <xf numFmtId="0" fontId="10" fillId="13" borderId="0" xfId="0" applyFont="1" applyFill="1"/>
    <xf numFmtId="14" fontId="10" fillId="13" borderId="58" xfId="5" applyNumberFormat="1" applyFont="1" applyFill="1" applyBorder="1"/>
    <xf numFmtId="14" fontId="10" fillId="0" borderId="58" xfId="4" applyNumberFormat="1" applyFont="1" applyFill="1" applyBorder="1"/>
    <xf numFmtId="1" fontId="10" fillId="0" borderId="58" xfId="0" applyNumberFormat="1" applyFont="1" applyBorder="1" applyAlignment="1">
      <alignment horizontal="left" vertical="center"/>
    </xf>
    <xf numFmtId="1" fontId="10" fillId="13" borderId="58" xfId="0" applyNumberFormat="1" applyFont="1" applyFill="1" applyBorder="1" applyAlignment="1">
      <alignment horizontal="left" vertical="center"/>
    </xf>
    <xf numFmtId="1" fontId="10" fillId="13" borderId="58" xfId="0" applyNumberFormat="1" applyFont="1" applyFill="1" applyBorder="1"/>
    <xf numFmtId="167" fontId="26" fillId="0" borderId="58" xfId="0" applyNumberFormat="1" applyFont="1" applyBorder="1"/>
    <xf numFmtId="0" fontId="10" fillId="0" borderId="58" xfId="0" applyFont="1" applyBorder="1" applyAlignment="1">
      <alignment vertical="center"/>
    </xf>
    <xf numFmtId="0" fontId="10" fillId="13" borderId="58" xfId="0" applyFont="1" applyFill="1" applyBorder="1" applyAlignment="1">
      <alignment vertical="center"/>
    </xf>
    <xf numFmtId="0" fontId="10" fillId="13" borderId="58" xfId="4" applyFont="1" applyFill="1" applyBorder="1" applyAlignment="1">
      <alignment horizontal="left" vertical="center"/>
    </xf>
    <xf numFmtId="0" fontId="10" fillId="0" borderId="0" xfId="4" applyFont="1" applyFill="1" applyBorder="1"/>
    <xf numFmtId="14" fontId="10" fillId="0" borderId="0" xfId="0" applyNumberFormat="1" applyFont="1"/>
    <xf numFmtId="167" fontId="10" fillId="0" borderId="58" xfId="5" applyNumberFormat="1" applyFont="1" applyFill="1" applyBorder="1" applyAlignment="1">
      <alignment horizontal="left" vertical="center"/>
    </xf>
    <xf numFmtId="167" fontId="10" fillId="0" borderId="58" xfId="0" applyNumberFormat="1" applyFont="1" applyBorder="1" applyAlignment="1">
      <alignment horizontal="left"/>
    </xf>
    <xf numFmtId="167" fontId="10" fillId="13" borderId="58" xfId="0" applyNumberFormat="1" applyFont="1" applyFill="1" applyBorder="1" applyAlignment="1">
      <alignment horizontal="left"/>
    </xf>
    <xf numFmtId="44" fontId="10" fillId="0" borderId="58" xfId="0" applyNumberFormat="1" applyFont="1" applyBorder="1" applyAlignment="1">
      <alignment horizontal="right" vertical="top"/>
    </xf>
    <xf numFmtId="49" fontId="10" fillId="0" borderId="58" xfId="0" applyNumberFormat="1" applyFont="1" applyBorder="1" applyAlignment="1">
      <alignment horizontal="left" vertical="top"/>
    </xf>
    <xf numFmtId="14" fontId="10" fillId="0" borderId="58" xfId="5" applyNumberFormat="1" applyFont="1" applyFill="1" applyBorder="1"/>
    <xf numFmtId="0" fontId="9" fillId="14" borderId="68" xfId="0" applyFont="1" applyFill="1" applyBorder="1" applyAlignment="1">
      <alignment vertical="top" wrapText="1"/>
    </xf>
    <xf numFmtId="0" fontId="17" fillId="11" borderId="0" xfId="0" applyFont="1" applyFill="1" applyAlignment="1">
      <alignment horizontal="center" vertical="center"/>
    </xf>
    <xf numFmtId="0" fontId="7" fillId="14" borderId="0" xfId="0" applyFont="1" applyFill="1"/>
    <xf numFmtId="0" fontId="9" fillId="14" borderId="0" xfId="0" applyFont="1" applyFill="1" applyAlignment="1">
      <alignment vertical="center"/>
    </xf>
    <xf numFmtId="0" fontId="9" fillId="14" borderId="0" xfId="0" applyFont="1" applyFill="1" applyAlignment="1">
      <alignment horizontal="center" vertical="center" wrapText="1"/>
    </xf>
    <xf numFmtId="0" fontId="9" fillId="14" borderId="67" xfId="0" applyFont="1" applyFill="1" applyBorder="1"/>
    <xf numFmtId="0" fontId="17" fillId="14" borderId="68" xfId="0" applyFont="1" applyFill="1" applyBorder="1"/>
    <xf numFmtId="0" fontId="9" fillId="14" borderId="68" xfId="0" applyFont="1" applyFill="1" applyBorder="1"/>
    <xf numFmtId="0" fontId="17" fillId="14" borderId="69" xfId="0" applyFont="1" applyFill="1" applyBorder="1"/>
    <xf numFmtId="0" fontId="7" fillId="19" borderId="0" xfId="0" applyFont="1" applyFill="1" applyAlignment="1">
      <alignment horizontal="center" vertical="center"/>
    </xf>
    <xf numFmtId="3" fontId="26" fillId="31" borderId="34" xfId="0" applyNumberFormat="1" applyFont="1" applyFill="1" applyBorder="1" applyAlignment="1">
      <alignment horizontal="center"/>
    </xf>
    <xf numFmtId="164" fontId="26" fillId="31" borderId="34" xfId="0" applyNumberFormat="1" applyFont="1" applyFill="1" applyBorder="1"/>
    <xf numFmtId="9" fontId="26" fillId="31" borderId="34" xfId="0" applyNumberFormat="1" applyFont="1" applyFill="1" applyBorder="1" applyAlignment="1">
      <alignment horizontal="center"/>
    </xf>
    <xf numFmtId="9" fontId="26" fillId="31" borderId="35" xfId="0" applyNumberFormat="1" applyFont="1" applyFill="1" applyBorder="1" applyAlignment="1">
      <alignment horizontal="center"/>
    </xf>
    <xf numFmtId="164" fontId="26" fillId="31" borderId="36" xfId="0" applyNumberFormat="1" applyFont="1" applyFill="1" applyBorder="1"/>
    <xf numFmtId="3" fontId="26" fillId="31" borderId="34" xfId="6" applyNumberFormat="1" applyFont="1" applyFill="1" applyBorder="1" applyAlignment="1">
      <alignment horizontal="center"/>
    </xf>
    <xf numFmtId="164" fontId="26" fillId="31" borderId="34" xfId="6" applyNumberFormat="1" applyFont="1" applyFill="1" applyBorder="1"/>
    <xf numFmtId="3" fontId="7" fillId="32" borderId="34" xfId="0" applyNumberFormat="1" applyFont="1" applyFill="1" applyBorder="1" applyAlignment="1">
      <alignment horizontal="center"/>
    </xf>
    <xf numFmtId="164" fontId="7" fillId="32" borderId="34" xfId="0" applyNumberFormat="1" applyFont="1" applyFill="1" applyBorder="1"/>
    <xf numFmtId="3" fontId="24" fillId="18" borderId="34" xfId="0" applyNumberFormat="1" applyFont="1" applyFill="1" applyBorder="1" applyAlignment="1">
      <alignment horizontal="center"/>
    </xf>
    <xf numFmtId="164" fontId="24" fillId="18" borderId="34" xfId="0" applyNumberFormat="1" applyFont="1" applyFill="1" applyBorder="1"/>
    <xf numFmtId="3" fontId="26" fillId="18" borderId="34" xfId="0" applyNumberFormat="1" applyFont="1" applyFill="1" applyBorder="1" applyAlignment="1">
      <alignment horizontal="center"/>
    </xf>
    <xf numFmtId="164" fontId="26" fillId="18" borderId="34" xfId="0" applyNumberFormat="1" applyFont="1" applyFill="1" applyBorder="1"/>
    <xf numFmtId="164" fontId="13" fillId="31" borderId="59" xfId="0" applyNumberFormat="1" applyFont="1" applyFill="1" applyBorder="1"/>
    <xf numFmtId="164" fontId="13" fillId="31" borderId="45" xfId="0" applyNumberFormat="1" applyFont="1" applyFill="1" applyBorder="1"/>
    <xf numFmtId="164" fontId="13" fillId="32" borderId="45" xfId="0" applyNumberFormat="1" applyFont="1" applyFill="1" applyBorder="1"/>
    <xf numFmtId="164" fontId="13" fillId="18" borderId="45" xfId="0" applyNumberFormat="1" applyFont="1" applyFill="1" applyBorder="1"/>
    <xf numFmtId="0" fontId="22" fillId="3" borderId="70" xfId="0" applyFont="1" applyFill="1" applyBorder="1" applyAlignment="1">
      <alignment horizontal="right"/>
    </xf>
    <xf numFmtId="0" fontId="25" fillId="15" borderId="71" xfId="0" applyFont="1" applyFill="1" applyBorder="1" applyAlignment="1">
      <alignment horizontal="right"/>
    </xf>
    <xf numFmtId="0" fontId="26" fillId="30" borderId="72" xfId="0" applyFont="1" applyFill="1" applyBorder="1" applyAlignment="1">
      <alignment horizontal="right"/>
    </xf>
    <xf numFmtId="0" fontId="28" fillId="30" borderId="72" xfId="0" applyFont="1" applyFill="1" applyBorder="1" applyAlignment="1">
      <alignment horizontal="right"/>
    </xf>
    <xf numFmtId="0" fontId="13" fillId="21" borderId="72" xfId="0" applyFont="1" applyFill="1" applyBorder="1" applyAlignment="1">
      <alignment horizontal="right"/>
    </xf>
    <xf numFmtId="0" fontId="13" fillId="22" borderId="72" xfId="0" applyFont="1" applyFill="1" applyBorder="1" applyAlignment="1">
      <alignment horizontal="right"/>
    </xf>
    <xf numFmtId="0" fontId="13" fillId="23" borderId="72" xfId="0" applyFont="1" applyFill="1" applyBorder="1" applyAlignment="1">
      <alignment horizontal="right"/>
    </xf>
    <xf numFmtId="0" fontId="7" fillId="27" borderId="0" xfId="0" applyFont="1" applyFill="1"/>
    <xf numFmtId="0" fontId="10" fillId="27" borderId="0" xfId="0" applyFont="1" applyFill="1"/>
    <xf numFmtId="0" fontId="29" fillId="27" borderId="0" xfId="0" applyFont="1" applyFill="1"/>
    <xf numFmtId="0" fontId="24" fillId="2" borderId="0" xfId="0" applyFont="1" applyFill="1"/>
    <xf numFmtId="0" fontId="7" fillId="33" borderId="0" xfId="0" applyFont="1" applyFill="1"/>
    <xf numFmtId="0" fontId="28" fillId="24" borderId="72" xfId="0" applyFont="1" applyFill="1" applyBorder="1" applyAlignment="1">
      <alignment horizontal="right"/>
    </xf>
    <xf numFmtId="0" fontId="24" fillId="18" borderId="34" xfId="0" applyFont="1" applyFill="1" applyBorder="1" applyAlignment="1">
      <alignment horizontal="center"/>
    </xf>
    <xf numFmtId="9" fontId="24" fillId="18" borderId="34" xfId="0" applyNumberFormat="1" applyFont="1" applyFill="1" applyBorder="1" applyAlignment="1">
      <alignment horizontal="center"/>
    </xf>
    <xf numFmtId="164" fontId="26" fillId="18" borderId="36" xfId="0" applyNumberFormat="1" applyFont="1" applyFill="1" applyBorder="1"/>
    <xf numFmtId="0" fontId="24" fillId="24" borderId="72" xfId="0" applyFont="1" applyFill="1" applyBorder="1" applyAlignment="1">
      <alignment horizontal="right"/>
    </xf>
    <xf numFmtId="0" fontId="24" fillId="18" borderId="63" xfId="0" applyFont="1" applyFill="1" applyBorder="1" applyAlignment="1">
      <alignment horizontal="center"/>
    </xf>
    <xf numFmtId="0" fontId="24" fillId="24" borderId="73" xfId="0" applyFont="1" applyFill="1" applyBorder="1" applyAlignment="1">
      <alignment horizontal="right"/>
    </xf>
    <xf numFmtId="164" fontId="13" fillId="18" borderId="46" xfId="0" applyNumberFormat="1" applyFont="1" applyFill="1" applyBorder="1"/>
    <xf numFmtId="0" fontId="7" fillId="12" borderId="0" xfId="0" applyFont="1" applyFill="1"/>
    <xf numFmtId="0" fontId="26" fillId="18" borderId="72" xfId="0" applyFont="1" applyFill="1" applyBorder="1" applyAlignment="1">
      <alignment horizontal="right"/>
    </xf>
    <xf numFmtId="0" fontId="14" fillId="9" borderId="0" xfId="0" applyFont="1" applyFill="1"/>
    <xf numFmtId="0" fontId="7" fillId="9" borderId="0" xfId="0" applyFont="1" applyFill="1"/>
    <xf numFmtId="0" fontId="26" fillId="18" borderId="73" xfId="0" applyFont="1" applyFill="1" applyBorder="1" applyAlignment="1">
      <alignment horizontal="right"/>
    </xf>
    <xf numFmtId="0" fontId="26" fillId="18" borderId="74" xfId="0" applyFont="1" applyFill="1" applyBorder="1" applyAlignment="1">
      <alignment horizontal="right"/>
    </xf>
    <xf numFmtId="0" fontId="24" fillId="18" borderId="37" xfId="0" applyFont="1" applyFill="1" applyBorder="1" applyAlignment="1">
      <alignment horizontal="center"/>
    </xf>
    <xf numFmtId="164" fontId="26" fillId="18" borderId="37" xfId="0" applyNumberFormat="1" applyFont="1" applyFill="1" applyBorder="1"/>
    <xf numFmtId="9" fontId="24" fillId="18" borderId="37" xfId="0" applyNumberFormat="1" applyFont="1" applyFill="1" applyBorder="1" applyAlignment="1">
      <alignment horizontal="center"/>
    </xf>
    <xf numFmtId="164" fontId="26" fillId="18" borderId="38" xfId="0" applyNumberFormat="1" applyFont="1" applyFill="1" applyBorder="1"/>
    <xf numFmtId="164" fontId="13" fillId="18" borderId="51" xfId="0" applyNumberFormat="1" applyFont="1" applyFill="1" applyBorder="1"/>
    <xf numFmtId="0" fontId="7" fillId="9" borderId="12" xfId="0" applyFont="1" applyFill="1" applyBorder="1"/>
    <xf numFmtId="0" fontId="7" fillId="34" borderId="0" xfId="0" applyFont="1" applyFill="1"/>
    <xf numFmtId="0" fontId="7" fillId="34" borderId="12" xfId="0" applyFont="1" applyFill="1" applyBorder="1"/>
    <xf numFmtId="0" fontId="26" fillId="31" borderId="34" xfId="0" applyFont="1" applyFill="1" applyBorder="1" applyAlignment="1">
      <alignment horizontal="center"/>
    </xf>
    <xf numFmtId="0" fontId="26" fillId="31" borderId="34" xfId="6" applyFont="1" applyFill="1" applyBorder="1" applyAlignment="1">
      <alignment horizontal="center"/>
    </xf>
    <xf numFmtId="0" fontId="7" fillId="32" borderId="34" xfId="0" applyFont="1" applyFill="1" applyBorder="1" applyAlignment="1">
      <alignment horizontal="center"/>
    </xf>
    <xf numFmtId="0" fontId="26" fillId="18" borderId="34" xfId="0" applyFont="1" applyFill="1" applyBorder="1" applyAlignment="1">
      <alignment horizontal="center"/>
    </xf>
    <xf numFmtId="9" fontId="24" fillId="18" borderId="35" xfId="0" applyNumberFormat="1" applyFont="1" applyFill="1" applyBorder="1" applyAlignment="1">
      <alignment horizontal="center"/>
    </xf>
    <xf numFmtId="9" fontId="26" fillId="18" borderId="34" xfId="0" applyNumberFormat="1" applyFont="1" applyFill="1" applyBorder="1" applyAlignment="1">
      <alignment horizontal="center"/>
    </xf>
    <xf numFmtId="9" fontId="26" fillId="18" borderId="37" xfId="0" applyNumberFormat="1" applyFont="1" applyFill="1" applyBorder="1" applyAlignment="1">
      <alignment horizontal="center"/>
    </xf>
    <xf numFmtId="9" fontId="24" fillId="18" borderId="47" xfId="0" applyNumberFormat="1" applyFont="1" applyFill="1" applyBorder="1" applyAlignment="1">
      <alignment horizontal="center"/>
    </xf>
    <xf numFmtId="0" fontId="7" fillId="14" borderId="60" xfId="0" applyFont="1" applyFill="1" applyBorder="1"/>
    <xf numFmtId="0" fontId="24" fillId="34" borderId="0" xfId="0" applyFont="1" applyFill="1"/>
    <xf numFmtId="0" fontId="26" fillId="18" borderId="0" xfId="0" applyFont="1" applyFill="1" applyAlignment="1">
      <alignment horizontal="right"/>
    </xf>
    <xf numFmtId="0" fontId="26" fillId="18" borderId="0" xfId="0" applyFont="1" applyFill="1" applyAlignment="1">
      <alignment horizontal="left"/>
    </xf>
    <xf numFmtId="0" fontId="24" fillId="18" borderId="48" xfId="0" applyFont="1" applyFill="1" applyBorder="1" applyAlignment="1">
      <alignment horizontal="center"/>
    </xf>
    <xf numFmtId="0" fontId="24" fillId="18" borderId="49" xfId="0" applyFont="1" applyFill="1" applyBorder="1" applyAlignment="1">
      <alignment horizontal="center"/>
    </xf>
    <xf numFmtId="0" fontId="24" fillId="29" borderId="0" xfId="0" applyFont="1" applyFill="1"/>
    <xf numFmtId="164" fontId="26" fillId="18" borderId="48" xfId="0" applyNumberFormat="1" applyFont="1" applyFill="1" applyBorder="1" applyAlignment="1">
      <alignment horizontal="center"/>
    </xf>
    <xf numFmtId="165" fontId="24" fillId="18" borderId="48" xfId="0" applyNumberFormat="1" applyFont="1" applyFill="1" applyBorder="1" applyAlignment="1">
      <alignment horizontal="center"/>
    </xf>
    <xf numFmtId="164" fontId="24" fillId="18" borderId="23" xfId="0" applyNumberFormat="1" applyFont="1" applyFill="1" applyBorder="1"/>
    <xf numFmtId="0" fontId="26" fillId="18" borderId="48" xfId="0" applyFont="1" applyFill="1" applyBorder="1" applyAlignment="1">
      <alignment horizontal="center"/>
    </xf>
    <xf numFmtId="0" fontId="26" fillId="18" borderId="49" xfId="0" applyFont="1" applyFill="1" applyBorder="1" applyAlignment="1">
      <alignment horizontal="center"/>
    </xf>
    <xf numFmtId="165" fontId="26" fillId="18" borderId="48" xfId="0" applyNumberFormat="1" applyFont="1" applyFill="1" applyBorder="1" applyAlignment="1">
      <alignment horizontal="center"/>
    </xf>
    <xf numFmtId="0" fontId="24" fillId="18" borderId="0" xfId="0" applyFont="1" applyFill="1" applyAlignment="1">
      <alignment horizontal="right"/>
    </xf>
    <xf numFmtId="0" fontId="24" fillId="18" borderId="0" xfId="0" applyFont="1" applyFill="1" applyAlignment="1">
      <alignment horizontal="left"/>
    </xf>
    <xf numFmtId="0" fontId="26" fillId="31" borderId="0" xfId="0" applyFont="1" applyFill="1" applyAlignment="1">
      <alignment horizontal="right"/>
    </xf>
    <xf numFmtId="0" fontId="26" fillId="31" borderId="0" xfId="0" applyFont="1" applyFill="1" applyAlignment="1">
      <alignment horizontal="left"/>
    </xf>
    <xf numFmtId="0" fontId="26" fillId="31" borderId="49" xfId="0" applyFont="1" applyFill="1" applyBorder="1" applyAlignment="1">
      <alignment horizontal="center"/>
    </xf>
    <xf numFmtId="164" fontId="26" fillId="31" borderId="48" xfId="0" applyNumberFormat="1" applyFont="1" applyFill="1" applyBorder="1" applyAlignment="1">
      <alignment horizontal="center"/>
    </xf>
    <xf numFmtId="165" fontId="24" fillId="31" borderId="48" xfId="0" applyNumberFormat="1" applyFont="1" applyFill="1" applyBorder="1" applyAlignment="1">
      <alignment horizontal="center"/>
    </xf>
    <xf numFmtId="164" fontId="24" fillId="31" borderId="23" xfId="0" applyNumberFormat="1" applyFont="1" applyFill="1" applyBorder="1"/>
    <xf numFmtId="0" fontId="26" fillId="31" borderId="12" xfId="0" applyFont="1" applyFill="1" applyBorder="1" applyAlignment="1">
      <alignment horizontal="right"/>
    </xf>
    <xf numFmtId="0" fontId="26" fillId="31" borderId="12" xfId="0" applyFont="1" applyFill="1" applyBorder="1" applyAlignment="1">
      <alignment horizontal="left"/>
    </xf>
    <xf numFmtId="0" fontId="26" fillId="18" borderId="12" xfId="0" applyFont="1" applyFill="1" applyBorder="1" applyAlignment="1">
      <alignment horizontal="left"/>
    </xf>
    <xf numFmtId="0" fontId="26" fillId="31" borderId="57" xfId="0" applyFont="1" applyFill="1" applyBorder="1" applyAlignment="1">
      <alignment horizontal="center"/>
    </xf>
    <xf numFmtId="164" fontId="24" fillId="31" borderId="24" xfId="0" applyNumberFormat="1" applyFont="1" applyFill="1" applyBorder="1"/>
    <xf numFmtId="164" fontId="22" fillId="18" borderId="22" xfId="0" applyNumberFormat="1" applyFont="1" applyFill="1" applyBorder="1"/>
    <xf numFmtId="164" fontId="22" fillId="31" borderId="22" xfId="0" applyNumberFormat="1" applyFont="1" applyFill="1" applyBorder="1"/>
    <xf numFmtId="0" fontId="24" fillId="27" borderId="0" xfId="0" applyFont="1" applyFill="1"/>
    <xf numFmtId="0" fontId="37" fillId="27" borderId="0" xfId="0" applyFont="1" applyFill="1"/>
    <xf numFmtId="0" fontId="17" fillId="27" borderId="0" xfId="0" applyFont="1" applyFill="1"/>
    <xf numFmtId="0" fontId="26" fillId="27" borderId="0" xfId="0" applyFont="1" applyFill="1"/>
    <xf numFmtId="0" fontId="42" fillId="27" borderId="0" xfId="0" applyFont="1" applyFill="1"/>
    <xf numFmtId="0" fontId="24" fillId="31" borderId="49" xfId="0" applyFont="1" applyFill="1" applyBorder="1" applyAlignment="1">
      <alignment horizontal="center"/>
    </xf>
    <xf numFmtId="0" fontId="24" fillId="31" borderId="48" xfId="0" applyFont="1" applyFill="1" applyBorder="1" applyAlignment="1">
      <alignment horizontal="center"/>
    </xf>
    <xf numFmtId="164" fontId="26" fillId="31" borderId="0" xfId="0" applyNumberFormat="1" applyFont="1" applyFill="1" applyAlignment="1">
      <alignment horizontal="center"/>
    </xf>
    <xf numFmtId="165" fontId="24" fillId="31" borderId="49" xfId="0" applyNumberFormat="1" applyFont="1" applyFill="1" applyBorder="1" applyAlignment="1">
      <alignment horizontal="center"/>
    </xf>
    <xf numFmtId="164" fontId="24" fillId="31" borderId="50" xfId="0" applyNumberFormat="1" applyFont="1" applyFill="1" applyBorder="1"/>
    <xf numFmtId="164" fontId="26" fillId="31" borderId="49" xfId="0" applyNumberFormat="1" applyFont="1" applyFill="1" applyBorder="1" applyAlignment="1">
      <alignment horizontal="center"/>
    </xf>
    <xf numFmtId="164" fontId="26" fillId="18" borderId="49" xfId="0" applyNumberFormat="1" applyFont="1" applyFill="1" applyBorder="1" applyAlignment="1">
      <alignment horizontal="center"/>
    </xf>
    <xf numFmtId="165" fontId="37" fillId="31" borderId="49" xfId="0" applyNumberFormat="1" applyFont="1" applyFill="1" applyBorder="1" applyAlignment="1">
      <alignment horizontal="center"/>
    </xf>
    <xf numFmtId="164" fontId="37" fillId="31" borderId="50" xfId="0" applyNumberFormat="1" applyFont="1" applyFill="1" applyBorder="1"/>
    <xf numFmtId="164" fontId="38" fillId="31" borderId="22" xfId="0" applyNumberFormat="1" applyFont="1" applyFill="1" applyBorder="1"/>
    <xf numFmtId="0" fontId="28" fillId="31" borderId="0" xfId="0" applyFont="1" applyFill="1" applyAlignment="1">
      <alignment horizontal="right"/>
    </xf>
    <xf numFmtId="0" fontId="28" fillId="31" borderId="0" xfId="0" applyFont="1" applyFill="1" applyAlignment="1">
      <alignment horizontal="left"/>
    </xf>
    <xf numFmtId="0" fontId="28" fillId="18" borderId="0" xfId="0" applyFont="1" applyFill="1" applyAlignment="1">
      <alignment horizontal="left"/>
    </xf>
    <xf numFmtId="165" fontId="24" fillId="31" borderId="57" xfId="0" applyNumberFormat="1" applyFont="1" applyFill="1" applyBorder="1" applyAlignment="1">
      <alignment horizontal="center"/>
    </xf>
    <xf numFmtId="0" fontId="26" fillId="31" borderId="48" xfId="0" applyFont="1" applyFill="1" applyBorder="1" applyAlignment="1">
      <alignment horizontal="center"/>
    </xf>
    <xf numFmtId="0" fontId="26" fillId="31" borderId="49" xfId="4" applyFont="1" applyFill="1" applyBorder="1" applyAlignment="1"/>
    <xf numFmtId="0" fontId="26" fillId="31" borderId="0" xfId="0" applyFont="1" applyFill="1" applyAlignment="1">
      <alignment horizontal="center"/>
    </xf>
    <xf numFmtId="0" fontId="26" fillId="31" borderId="49" xfId="0" applyFont="1" applyFill="1" applyBorder="1"/>
    <xf numFmtId="0" fontId="17" fillId="9" borderId="0" xfId="0" applyFont="1" applyFill="1"/>
    <xf numFmtId="0" fontId="24" fillId="9" borderId="0" xfId="0" applyFont="1" applyFill="1"/>
    <xf numFmtId="164" fontId="14" fillId="0" borderId="0" xfId="0" applyNumberFormat="1" applyFont="1" applyAlignment="1">
      <alignment vertical="center"/>
    </xf>
    <xf numFmtId="165" fontId="24" fillId="31" borderId="0" xfId="0" applyNumberFormat="1" applyFont="1" applyFill="1" applyAlignment="1">
      <alignment horizontal="center"/>
    </xf>
    <xf numFmtId="0" fontId="26" fillId="31" borderId="48" xfId="4" applyFont="1" applyFill="1" applyBorder="1" applyAlignment="1"/>
    <xf numFmtId="164" fontId="14" fillId="31" borderId="22" xfId="0" applyNumberFormat="1" applyFont="1" applyFill="1" applyBorder="1"/>
    <xf numFmtId="164" fontId="26" fillId="31" borderId="12" xfId="0" applyNumberFormat="1" applyFont="1" applyFill="1" applyBorder="1" applyAlignment="1">
      <alignment horizontal="center"/>
    </xf>
    <xf numFmtId="165" fontId="24" fillId="31" borderId="12" xfId="0" applyNumberFormat="1" applyFont="1" applyFill="1" applyBorder="1" applyAlignment="1">
      <alignment horizontal="center"/>
    </xf>
    <xf numFmtId="164" fontId="14" fillId="31" borderId="15" xfId="0" applyNumberFormat="1" applyFont="1" applyFill="1" applyBorder="1"/>
    <xf numFmtId="0" fontId="21" fillId="26" borderId="68" xfId="0" applyFont="1" applyFill="1" applyBorder="1" applyAlignment="1">
      <alignment horizontal="left"/>
    </xf>
    <xf numFmtId="164" fontId="13" fillId="26" borderId="35" xfId="0" applyNumberFormat="1" applyFont="1" applyFill="1" applyBorder="1" applyAlignment="1">
      <alignment horizontal="center"/>
    </xf>
    <xf numFmtId="9" fontId="13" fillId="27" borderId="35" xfId="2" applyFont="1" applyFill="1" applyBorder="1" applyAlignment="1">
      <alignment horizontal="center"/>
    </xf>
    <xf numFmtId="164" fontId="13" fillId="26" borderId="36" xfId="0" applyNumberFormat="1" applyFont="1" applyFill="1" applyBorder="1"/>
    <xf numFmtId="164" fontId="13" fillId="26" borderId="45" xfId="0" applyNumberFormat="1" applyFont="1" applyFill="1" applyBorder="1"/>
    <xf numFmtId="0" fontId="22" fillId="28" borderId="68" xfId="0" applyFont="1" applyFill="1" applyBorder="1" applyAlignment="1">
      <alignment horizontal="left"/>
    </xf>
    <xf numFmtId="164" fontId="14" fillId="28" borderId="45" xfId="0" applyNumberFormat="1" applyFont="1" applyFill="1" applyBorder="1"/>
    <xf numFmtId="164" fontId="35" fillId="6" borderId="45" xfId="0" applyNumberFormat="1" applyFont="1" applyFill="1" applyBorder="1"/>
    <xf numFmtId="0" fontId="21" fillId="3" borderId="61" xfId="0" applyFont="1" applyFill="1" applyBorder="1" applyAlignment="1">
      <alignment horizontal="left"/>
    </xf>
    <xf numFmtId="164" fontId="13" fillId="3" borderId="29" xfId="0" applyNumberFormat="1" applyFont="1" applyFill="1" applyBorder="1" applyAlignment="1">
      <alignment horizontal="center"/>
    </xf>
    <xf numFmtId="165" fontId="13" fillId="3" borderId="29" xfId="0" applyNumberFormat="1" applyFont="1" applyFill="1" applyBorder="1" applyAlignment="1">
      <alignment horizontal="center"/>
    </xf>
    <xf numFmtId="164" fontId="13" fillId="3" borderId="30" xfId="0" applyNumberFormat="1" applyFont="1" applyFill="1" applyBorder="1"/>
    <xf numFmtId="0" fontId="21" fillId="21" borderId="68" xfId="0" applyFont="1" applyFill="1" applyBorder="1" applyAlignment="1">
      <alignment horizontal="left"/>
    </xf>
    <xf numFmtId="164" fontId="13" fillId="21" borderId="35" xfId="0" applyNumberFormat="1" applyFont="1" applyFill="1" applyBorder="1" applyAlignment="1">
      <alignment horizontal="center"/>
    </xf>
    <xf numFmtId="165" fontId="14" fillId="21" borderId="35" xfId="0" applyNumberFormat="1" applyFont="1" applyFill="1" applyBorder="1" applyAlignment="1">
      <alignment horizontal="center"/>
    </xf>
    <xf numFmtId="164" fontId="14" fillId="21" borderId="36" xfId="0" applyNumberFormat="1" applyFont="1" applyFill="1" applyBorder="1"/>
    <xf numFmtId="164" fontId="13" fillId="3" borderId="39" xfId="0" applyNumberFormat="1" applyFont="1" applyFill="1" applyBorder="1"/>
    <xf numFmtId="164" fontId="14" fillId="21" borderId="45" xfId="0" applyNumberFormat="1" applyFont="1" applyFill="1" applyBorder="1"/>
    <xf numFmtId="0" fontId="21" fillId="28" borderId="68" xfId="0" applyFont="1" applyFill="1" applyBorder="1" applyAlignment="1">
      <alignment horizontal="left"/>
    </xf>
    <xf numFmtId="0" fontId="26" fillId="28" borderId="68" xfId="0" applyFont="1" applyFill="1" applyBorder="1" applyAlignment="1">
      <alignment horizontal="left"/>
    </xf>
    <xf numFmtId="0" fontId="26" fillId="28" borderId="35" xfId="0" applyFont="1" applyFill="1" applyBorder="1" applyAlignment="1">
      <alignment horizontal="center"/>
    </xf>
    <xf numFmtId="0" fontId="26" fillId="28" borderId="35" xfId="0" applyFont="1" applyFill="1" applyBorder="1"/>
    <xf numFmtId="0" fontId="44" fillId="8" borderId="68" xfId="0" applyFont="1" applyFill="1" applyBorder="1" applyAlignment="1">
      <alignment horizontal="left" vertical="center"/>
    </xf>
    <xf numFmtId="164" fontId="13" fillId="8" borderId="35" xfId="0" applyNumberFormat="1" applyFont="1" applyFill="1" applyBorder="1" applyAlignment="1">
      <alignment horizontal="center" vertical="center"/>
    </xf>
    <xf numFmtId="9" fontId="14" fillId="9" borderId="35" xfId="2" applyFont="1" applyFill="1" applyBorder="1" applyAlignment="1">
      <alignment horizontal="center" vertical="center"/>
    </xf>
    <xf numFmtId="164" fontId="14" fillId="8" borderId="36" xfId="0" applyNumberFormat="1" applyFont="1" applyFill="1" applyBorder="1" applyAlignment="1">
      <alignment vertical="center"/>
    </xf>
    <xf numFmtId="0" fontId="21" fillId="10" borderId="68" xfId="0" applyFont="1" applyFill="1" applyBorder="1" applyAlignment="1">
      <alignment horizontal="left"/>
    </xf>
    <xf numFmtId="164" fontId="14" fillId="8" borderId="45" xfId="0" applyNumberFormat="1" applyFont="1" applyFill="1" applyBorder="1" applyAlignment="1">
      <alignment vertical="center"/>
    </xf>
    <xf numFmtId="164" fontId="14" fillId="10" borderId="45" xfId="0" applyNumberFormat="1" applyFont="1" applyFill="1" applyBorder="1"/>
    <xf numFmtId="0" fontId="26" fillId="29" borderId="0" xfId="0" applyFont="1" applyFill="1"/>
    <xf numFmtId="165" fontId="26" fillId="31" borderId="49" xfId="0" applyNumberFormat="1" applyFont="1" applyFill="1" applyBorder="1" applyAlignment="1">
      <alignment horizontal="center"/>
    </xf>
    <xf numFmtId="164" fontId="26" fillId="31" borderId="50" xfId="0" applyNumberFormat="1" applyFont="1" applyFill="1" applyBorder="1"/>
    <xf numFmtId="164" fontId="21" fillId="31" borderId="22" xfId="0" applyNumberFormat="1" applyFont="1" applyFill="1" applyBorder="1"/>
    <xf numFmtId="0" fontId="26" fillId="31" borderId="0" xfId="0" applyFont="1" applyFill="1"/>
    <xf numFmtId="164" fontId="41" fillId="31" borderId="22" xfId="0" applyNumberFormat="1" applyFont="1" applyFill="1" applyBorder="1"/>
    <xf numFmtId="44" fontId="23" fillId="35" borderId="76" xfId="1" applyFont="1" applyFill="1" applyBorder="1"/>
    <xf numFmtId="44" fontId="23" fillId="36" borderId="77" xfId="1" applyFont="1" applyFill="1" applyBorder="1"/>
    <xf numFmtId="44" fontId="35" fillId="37" borderId="77" xfId="1" applyFont="1" applyFill="1" applyBorder="1"/>
    <xf numFmtId="44" fontId="23" fillId="37" borderId="77" xfId="1" applyFont="1" applyFill="1" applyBorder="1"/>
    <xf numFmtId="44" fontId="35" fillId="37" borderId="78" xfId="1" applyFont="1" applyFill="1" applyBorder="1"/>
    <xf numFmtId="167" fontId="47" fillId="0" borderId="0" xfId="0" applyNumberFormat="1" applyFont="1"/>
    <xf numFmtId="44" fontId="23" fillId="35" borderId="79" xfId="1" applyFont="1" applyFill="1" applyBorder="1"/>
    <xf numFmtId="0" fontId="48" fillId="13" borderId="0" xfId="0" applyFont="1" applyFill="1" applyAlignment="1">
      <alignment horizontal="center" vertical="center" wrapText="1"/>
    </xf>
    <xf numFmtId="44" fontId="27" fillId="37" borderId="77" xfId="1" applyFont="1" applyFill="1" applyBorder="1"/>
    <xf numFmtId="44" fontId="27" fillId="37" borderId="78" xfId="1" applyFont="1" applyFill="1" applyBorder="1"/>
    <xf numFmtId="0" fontId="7" fillId="0" borderId="0" xfId="0" applyFont="1" applyAlignment="1">
      <alignment horizontal="right" vertical="center"/>
    </xf>
    <xf numFmtId="0" fontId="26" fillId="28" borderId="72" xfId="0" applyFont="1" applyFill="1" applyBorder="1" applyAlignment="1">
      <alignment horizontal="left"/>
    </xf>
    <xf numFmtId="0" fontId="49" fillId="18" borderId="0" xfId="0" applyFont="1" applyFill="1" applyAlignment="1">
      <alignment horizontal="left"/>
    </xf>
    <xf numFmtId="0" fontId="49" fillId="31" borderId="0" xfId="0" applyFont="1" applyFill="1" applyAlignment="1">
      <alignment horizontal="left"/>
    </xf>
    <xf numFmtId="0" fontId="8" fillId="20" borderId="0" xfId="0" applyFont="1" applyFill="1" applyAlignment="1">
      <alignment horizontal="center" vertical="center"/>
    </xf>
    <xf numFmtId="0" fontId="49" fillId="31" borderId="0" xfId="0" applyFont="1" applyFill="1" applyAlignment="1">
      <alignment horizontal="right"/>
    </xf>
    <xf numFmtId="0" fontId="51" fillId="31" borderId="0" xfId="0" applyFont="1" applyFill="1" applyAlignment="1">
      <alignment horizontal="right"/>
    </xf>
    <xf numFmtId="0" fontId="13" fillId="2" borderId="0" xfId="0" applyFont="1" applyFill="1"/>
    <xf numFmtId="164" fontId="52" fillId="4" borderId="75" xfId="0" applyNumberFormat="1" applyFont="1" applyFill="1" applyBorder="1"/>
    <xf numFmtId="0" fontId="14" fillId="13" borderId="14" xfId="0" applyFont="1" applyFill="1" applyBorder="1" applyAlignment="1">
      <alignment horizontal="center"/>
    </xf>
    <xf numFmtId="0" fontId="14" fillId="34" borderId="0" xfId="0" applyFont="1" applyFill="1"/>
    <xf numFmtId="164" fontId="52" fillId="5" borderId="45" xfId="0" applyNumberFormat="1" applyFont="1" applyFill="1" applyBorder="1"/>
    <xf numFmtId="0" fontId="14" fillId="27" borderId="0" xfId="0" applyFont="1" applyFill="1"/>
    <xf numFmtId="0" fontId="21" fillId="26" borderId="72" xfId="0" applyFont="1" applyFill="1" applyBorder="1" applyAlignment="1">
      <alignment horizontal="left"/>
    </xf>
    <xf numFmtId="164" fontId="52" fillId="7" borderId="45" xfId="0" applyNumberFormat="1" applyFont="1" applyFill="1" applyBorder="1"/>
    <xf numFmtId="0" fontId="14" fillId="0" borderId="0" xfId="0" applyFont="1" applyAlignment="1">
      <alignment vertical="top" wrapText="1"/>
    </xf>
    <xf numFmtId="0" fontId="22" fillId="28" borderId="35" xfId="0" applyFont="1" applyFill="1" applyBorder="1" applyAlignment="1">
      <alignment horizontal="center"/>
    </xf>
    <xf numFmtId="0" fontId="22" fillId="28" borderId="35" xfId="0" applyFont="1" applyFill="1" applyBorder="1"/>
    <xf numFmtId="164" fontId="21" fillId="28" borderId="35" xfId="0" applyNumberFormat="1" applyFont="1" applyFill="1" applyBorder="1" applyAlignment="1">
      <alignment horizontal="center"/>
    </xf>
    <xf numFmtId="165" fontId="22" fillId="28" borderId="35" xfId="0" applyNumberFormat="1" applyFont="1" applyFill="1" applyBorder="1" applyAlignment="1">
      <alignment horizontal="center"/>
    </xf>
    <xf numFmtId="164" fontId="22" fillId="28" borderId="36" xfId="0" applyNumberFormat="1" applyFont="1" applyFill="1" applyBorder="1"/>
    <xf numFmtId="164" fontId="52" fillId="6" borderId="45" xfId="0" applyNumberFormat="1" applyFont="1" applyFill="1" applyBorder="1"/>
    <xf numFmtId="0" fontId="22" fillId="28" borderId="72" xfId="0" applyFont="1" applyFill="1" applyBorder="1" applyAlignment="1">
      <alignment horizontal="left"/>
    </xf>
    <xf numFmtId="0" fontId="21" fillId="28" borderId="72" xfId="0" applyFont="1" applyFill="1" applyBorder="1" applyAlignment="1">
      <alignment horizontal="left"/>
    </xf>
    <xf numFmtId="0" fontId="21" fillId="28" borderId="35" xfId="0" applyFont="1" applyFill="1" applyBorder="1" applyAlignment="1">
      <alignment horizontal="center"/>
    </xf>
    <xf numFmtId="0" fontId="21" fillId="28" borderId="35" xfId="0" applyFont="1" applyFill="1" applyBorder="1"/>
    <xf numFmtId="0" fontId="53" fillId="28" borderId="72" xfId="0" applyFont="1" applyFill="1" applyBorder="1" applyAlignment="1">
      <alignment horizontal="left"/>
    </xf>
    <xf numFmtId="165" fontId="21" fillId="28" borderId="35" xfId="0" applyNumberFormat="1" applyFont="1" applyFill="1" applyBorder="1" applyAlignment="1">
      <alignment horizontal="center"/>
    </xf>
    <xf numFmtId="0" fontId="22" fillId="8" borderId="68" xfId="0" applyFont="1" applyFill="1" applyBorder="1" applyAlignment="1">
      <alignment horizontal="left" vertical="center"/>
    </xf>
    <xf numFmtId="0" fontId="22" fillId="8" borderId="72" xfId="0" applyFont="1" applyFill="1" applyBorder="1" applyAlignment="1">
      <alignment horizontal="left" vertical="center"/>
    </xf>
    <xf numFmtId="0" fontId="14" fillId="0" borderId="0" xfId="0" applyFont="1" applyAlignment="1">
      <alignment vertical="center"/>
    </xf>
    <xf numFmtId="164" fontId="52" fillId="7" borderId="45" xfId="0" applyNumberFormat="1" applyFont="1" applyFill="1" applyBorder="1" applyAlignment="1">
      <alignment vertical="center"/>
    </xf>
    <xf numFmtId="0" fontId="14" fillId="0" borderId="0" xfId="0" applyFont="1" applyAlignment="1">
      <alignment vertical="center" wrapText="1"/>
    </xf>
    <xf numFmtId="0" fontId="53" fillId="10" borderId="72" xfId="0" applyFont="1" applyFill="1" applyBorder="1" applyAlignment="1">
      <alignment horizontal="left"/>
    </xf>
    <xf numFmtId="0" fontId="21" fillId="10" borderId="35" xfId="0" applyFont="1" applyFill="1" applyBorder="1" applyAlignment="1">
      <alignment horizontal="center"/>
    </xf>
    <xf numFmtId="0" fontId="21" fillId="10" borderId="35" xfId="0" applyFont="1" applyFill="1" applyBorder="1"/>
    <xf numFmtId="164" fontId="21" fillId="10" borderId="35" xfId="0" applyNumberFormat="1" applyFont="1" applyFill="1" applyBorder="1" applyAlignment="1">
      <alignment horizontal="center"/>
    </xf>
    <xf numFmtId="165" fontId="21" fillId="10" borderId="35" xfId="0" applyNumberFormat="1" applyFont="1" applyFill="1" applyBorder="1" applyAlignment="1">
      <alignment horizontal="center"/>
    </xf>
    <xf numFmtId="164" fontId="22" fillId="10" borderId="36" xfId="0" applyNumberFormat="1" applyFont="1" applyFill="1" applyBorder="1"/>
    <xf numFmtId="0" fontId="14" fillId="14" borderId="0" xfId="0" applyFont="1" applyFill="1" applyAlignment="1">
      <alignment vertical="center"/>
    </xf>
    <xf numFmtId="0" fontId="9" fillId="14" borderId="27" xfId="0" applyFont="1" applyFill="1" applyBorder="1" applyAlignment="1">
      <alignment horizontal="center" vertical="center" wrapText="1"/>
    </xf>
    <xf numFmtId="169" fontId="24" fillId="0" borderId="19" xfId="1" applyNumberFormat="1" applyFont="1" applyBorder="1" applyAlignment="1">
      <alignment horizontal="center"/>
    </xf>
    <xf numFmtId="3" fontId="7" fillId="19" borderId="0" xfId="0" applyNumberFormat="1" applyFont="1" applyFill="1" applyAlignment="1">
      <alignment horizontal="center" vertical="center"/>
    </xf>
    <xf numFmtId="3" fontId="7" fillId="0" borderId="0" xfId="0" applyNumberFormat="1" applyFont="1"/>
    <xf numFmtId="0" fontId="16" fillId="14" borderId="11" xfId="0" applyFont="1" applyFill="1" applyBorder="1" applyAlignment="1">
      <alignment horizontal="center" vertical="center" wrapText="1"/>
    </xf>
    <xf numFmtId="3" fontId="16" fillId="14" borderId="11" xfId="0" applyNumberFormat="1" applyFont="1" applyFill="1" applyBorder="1" applyAlignment="1">
      <alignment horizontal="center" vertical="center" wrapText="1"/>
    </xf>
    <xf numFmtId="9" fontId="13" fillId="22" borderId="34" xfId="0" applyNumberFormat="1" applyFont="1" applyFill="1" applyBorder="1" applyAlignment="1">
      <alignment horizontal="center"/>
    </xf>
    <xf numFmtId="9" fontId="13" fillId="23" borderId="34" xfId="0" applyNumberFormat="1" applyFont="1" applyFill="1" applyBorder="1" applyAlignment="1">
      <alignment horizontal="center"/>
    </xf>
    <xf numFmtId="0" fontId="11" fillId="0" borderId="0" xfId="0" applyFont="1"/>
    <xf numFmtId="9" fontId="13" fillId="16" borderId="31" xfId="9" applyFont="1" applyFill="1" applyBorder="1" applyAlignment="1">
      <alignment horizontal="center"/>
    </xf>
    <xf numFmtId="9" fontId="13" fillId="21" borderId="34" xfId="0" applyNumberFormat="1" applyFont="1" applyFill="1" applyBorder="1" applyAlignment="1">
      <alignment horizontal="center"/>
    </xf>
    <xf numFmtId="166" fontId="26" fillId="0" borderId="0" xfId="3" applyNumberFormat="1" applyFont="1" applyFill="1" applyBorder="1" applyAlignment="1">
      <alignment horizontal="right"/>
    </xf>
    <xf numFmtId="2" fontId="24" fillId="0" borderId="0" xfId="3" applyNumberFormat="1" applyFont="1" applyFill="1" applyBorder="1"/>
    <xf numFmtId="0" fontId="11" fillId="0" borderId="0" xfId="0" applyFont="1" applyAlignment="1">
      <alignment vertical="top" wrapText="1"/>
    </xf>
    <xf numFmtId="0" fontId="34" fillId="14" borderId="65" xfId="0" applyFont="1" applyFill="1" applyBorder="1" applyAlignment="1">
      <alignment horizontal="center" vertical="center"/>
    </xf>
    <xf numFmtId="0" fontId="21" fillId="3" borderId="29" xfId="0" applyFont="1" applyFill="1" applyBorder="1"/>
    <xf numFmtId="0" fontId="22" fillId="21" borderId="35" xfId="0" applyFont="1" applyFill="1" applyBorder="1"/>
    <xf numFmtId="0" fontId="21" fillId="26" borderId="35" xfId="0" applyFont="1" applyFill="1" applyBorder="1"/>
    <xf numFmtId="0" fontId="22" fillId="8" borderId="35" xfId="0" applyFont="1" applyFill="1" applyBorder="1" applyAlignment="1">
      <alignment vertical="center"/>
    </xf>
    <xf numFmtId="0" fontId="24" fillId="29" borderId="12" xfId="0" applyFont="1" applyFill="1" applyBorder="1"/>
    <xf numFmtId="0" fontId="36" fillId="19" borderId="0" xfId="0" applyFont="1" applyFill="1" applyAlignment="1">
      <alignment horizontal="center"/>
    </xf>
    <xf numFmtId="0" fontId="21" fillId="3" borderId="28" xfId="0" applyFont="1" applyFill="1" applyBorder="1" applyAlignment="1">
      <alignment horizontal="center"/>
    </xf>
    <xf numFmtId="0" fontId="21" fillId="3" borderId="29" xfId="0" applyFont="1" applyFill="1" applyBorder="1" applyAlignment="1">
      <alignment horizontal="center"/>
    </xf>
    <xf numFmtId="0" fontId="22" fillId="21" borderId="34" xfId="0" applyFont="1" applyFill="1" applyBorder="1" applyAlignment="1">
      <alignment horizontal="center"/>
    </xf>
    <xf numFmtId="0" fontId="22" fillId="21" borderId="35" xfId="0" applyFont="1" applyFill="1" applyBorder="1" applyAlignment="1">
      <alignment horizontal="center"/>
    </xf>
    <xf numFmtId="0" fontId="21" fillId="26" borderId="34" xfId="0" applyFont="1" applyFill="1" applyBorder="1" applyAlignment="1">
      <alignment horizontal="center"/>
    </xf>
    <xf numFmtId="0" fontId="21" fillId="26" borderId="35" xfId="0" applyFont="1" applyFill="1" applyBorder="1" applyAlignment="1">
      <alignment horizontal="center"/>
    </xf>
    <xf numFmtId="0" fontId="22" fillId="28" borderId="34" xfId="0" applyFont="1" applyFill="1" applyBorder="1" applyAlignment="1">
      <alignment horizontal="center"/>
    </xf>
    <xf numFmtId="0" fontId="21" fillId="28" borderId="34" xfId="0" applyFont="1" applyFill="1" applyBorder="1" applyAlignment="1">
      <alignment horizontal="center"/>
    </xf>
    <xf numFmtId="0" fontId="22" fillId="8" borderId="34" xfId="0" applyFont="1" applyFill="1" applyBorder="1" applyAlignment="1">
      <alignment horizontal="center" vertical="center"/>
    </xf>
    <xf numFmtId="0" fontId="22" fillId="8" borderId="35" xfId="0" applyFont="1" applyFill="1" applyBorder="1" applyAlignment="1">
      <alignment horizontal="center" vertical="center"/>
    </xf>
    <xf numFmtId="0" fontId="21" fillId="10" borderId="34" xfId="0" applyFont="1" applyFill="1" applyBorder="1" applyAlignment="1">
      <alignment horizontal="center"/>
    </xf>
    <xf numFmtId="0" fontId="24" fillId="0" borderId="0" xfId="0" applyFont="1" applyAlignment="1">
      <alignment horizontal="center"/>
    </xf>
    <xf numFmtId="0" fontId="46" fillId="0" borderId="0" xfId="4" applyFont="1" applyFill="1" applyAlignment="1">
      <alignment horizontal="right" vertical="center"/>
    </xf>
    <xf numFmtId="0" fontId="8" fillId="0" borderId="0" xfId="0" applyFont="1" applyAlignment="1">
      <alignment horizontal="center" vertical="center"/>
    </xf>
    <xf numFmtId="0" fontId="16" fillId="0" borderId="0" xfId="0" applyFont="1" applyAlignment="1">
      <alignment horizontal="center" vertical="center" wrapText="1"/>
    </xf>
    <xf numFmtId="0" fontId="7" fillId="13" borderId="13" xfId="0" applyFont="1" applyFill="1" applyBorder="1"/>
    <xf numFmtId="0" fontId="44" fillId="28" borderId="68" xfId="0" applyFont="1" applyFill="1" applyBorder="1" applyAlignment="1">
      <alignment horizontal="left"/>
    </xf>
    <xf numFmtId="8" fontId="26" fillId="31" borderId="48" xfId="0" applyNumberFormat="1" applyFont="1" applyFill="1" applyBorder="1" applyAlignment="1">
      <alignment horizontal="center"/>
    </xf>
    <xf numFmtId="170" fontId="26" fillId="31" borderId="48" xfId="0" applyNumberFormat="1" applyFont="1" applyFill="1" applyBorder="1" applyAlignment="1">
      <alignment horizontal="center"/>
    </xf>
    <xf numFmtId="0" fontId="26" fillId="31" borderId="48" xfId="0" applyFont="1" applyFill="1" applyBorder="1" applyAlignment="1">
      <alignment horizontal="left"/>
    </xf>
    <xf numFmtId="0" fontId="14" fillId="0" borderId="34" xfId="0" applyFont="1" applyBorder="1"/>
    <xf numFmtId="0" fontId="7" fillId="0" borderId="34" xfId="0" applyFont="1" applyBorder="1"/>
    <xf numFmtId="3" fontId="10" fillId="29" borderId="34" xfId="0" applyNumberFormat="1" applyFont="1" applyFill="1" applyBorder="1" applyAlignment="1">
      <alignment horizontal="center"/>
    </xf>
    <xf numFmtId="0" fontId="7" fillId="0" borderId="34" xfId="0" applyFont="1" applyBorder="1" applyAlignment="1">
      <alignment horizontal="center"/>
    </xf>
    <xf numFmtId="0" fontId="10" fillId="0" borderId="34" xfId="0" applyFont="1" applyBorder="1" applyAlignment="1">
      <alignment horizontal="center"/>
    </xf>
    <xf numFmtId="0" fontId="10" fillId="0" borderId="34" xfId="0" applyFont="1" applyBorder="1" applyAlignment="1">
      <alignment horizontal="left"/>
    </xf>
    <xf numFmtId="17" fontId="10" fillId="0" borderId="34" xfId="0" applyNumberFormat="1" applyFont="1" applyBorder="1" applyAlignment="1">
      <alignment horizontal="center"/>
    </xf>
    <xf numFmtId="0" fontId="17" fillId="11" borderId="34" xfId="0" applyFont="1" applyFill="1" applyBorder="1"/>
    <xf numFmtId="0" fontId="17" fillId="0" borderId="34" xfId="0" applyFont="1" applyBorder="1"/>
    <xf numFmtId="0" fontId="17" fillId="0" borderId="34" xfId="0" applyFont="1" applyBorder="1" applyAlignment="1">
      <alignment horizontal="center"/>
    </xf>
    <xf numFmtId="0" fontId="13" fillId="0" borderId="34" xfId="0" applyFont="1" applyBorder="1"/>
    <xf numFmtId="0" fontId="18" fillId="0" borderId="34" xfId="0" applyFont="1" applyBorder="1"/>
    <xf numFmtId="0" fontId="10" fillId="0" borderId="34" xfId="0" applyFont="1" applyBorder="1"/>
    <xf numFmtId="3" fontId="54" fillId="29" borderId="34" xfId="0" applyNumberFormat="1" applyFont="1" applyFill="1" applyBorder="1" applyAlignment="1">
      <alignment horizontal="center"/>
    </xf>
    <xf numFmtId="0" fontId="54" fillId="0" borderId="34" xfId="0" applyFont="1" applyBorder="1" applyAlignment="1">
      <alignment horizontal="center"/>
    </xf>
    <xf numFmtId="0" fontId="14" fillId="13" borderId="34" xfId="0" applyFont="1" applyFill="1" applyBorder="1"/>
    <xf numFmtId="0" fontId="17" fillId="13" borderId="34" xfId="0" applyFont="1" applyFill="1" applyBorder="1" applyAlignment="1">
      <alignment horizontal="right"/>
    </xf>
    <xf numFmtId="3" fontId="17" fillId="13" borderId="34" xfId="0" applyNumberFormat="1" applyFont="1" applyFill="1" applyBorder="1" applyAlignment="1">
      <alignment horizontal="center"/>
    </xf>
    <xf numFmtId="0" fontId="10" fillId="13" borderId="34" xfId="0" applyFont="1" applyFill="1" applyBorder="1" applyAlignment="1">
      <alignment horizontal="left"/>
    </xf>
    <xf numFmtId="0" fontId="11" fillId="13" borderId="34" xfId="0" applyFont="1" applyFill="1" applyBorder="1" applyAlignment="1">
      <alignment horizontal="center"/>
    </xf>
    <xf numFmtId="0" fontId="10" fillId="29" borderId="34" xfId="0" applyFont="1" applyFill="1" applyBorder="1" applyAlignment="1">
      <alignment horizontal="center"/>
    </xf>
    <xf numFmtId="0" fontId="16" fillId="14" borderId="0" xfId="0" applyFont="1" applyFill="1" applyAlignment="1">
      <alignment horizontal="center" vertical="center" wrapText="1"/>
    </xf>
    <xf numFmtId="0" fontId="55" fillId="0" borderId="0" xfId="0" applyFont="1" applyAlignment="1">
      <alignment horizontal="center" vertical="center" wrapText="1"/>
    </xf>
    <xf numFmtId="0" fontId="25" fillId="26" borderId="80" xfId="0" applyFont="1" applyFill="1" applyBorder="1" applyAlignment="1">
      <alignment horizontal="right"/>
    </xf>
    <xf numFmtId="0" fontId="13" fillId="21" borderId="34" xfId="0" applyFont="1" applyFill="1" applyBorder="1" applyAlignment="1">
      <alignment horizontal="right"/>
    </xf>
    <xf numFmtId="0" fontId="13" fillId="22" borderId="34" xfId="0" applyFont="1" applyFill="1" applyBorder="1" applyAlignment="1">
      <alignment horizontal="right"/>
    </xf>
    <xf numFmtId="0" fontId="13" fillId="23" borderId="34" xfId="0" applyFont="1" applyFill="1" applyBorder="1" applyAlignment="1">
      <alignment horizontal="right"/>
    </xf>
    <xf numFmtId="3" fontId="16" fillId="14" borderId="0" xfId="0" applyNumberFormat="1" applyFont="1" applyFill="1" applyAlignment="1">
      <alignment horizontal="center" vertical="center" wrapText="1"/>
    </xf>
    <xf numFmtId="3" fontId="22" fillId="3" borderId="0" xfId="0" applyNumberFormat="1" applyFont="1" applyFill="1" applyAlignment="1">
      <alignment horizontal="center"/>
    </xf>
    <xf numFmtId="3" fontId="25" fillId="26" borderId="0" xfId="0" applyNumberFormat="1" applyFont="1" applyFill="1" applyAlignment="1">
      <alignment horizontal="center"/>
    </xf>
    <xf numFmtId="3" fontId="13" fillId="21" borderId="34" xfId="0" applyNumberFormat="1" applyFont="1" applyFill="1" applyBorder="1" applyAlignment="1">
      <alignment horizontal="center"/>
    </xf>
    <xf numFmtId="3" fontId="13" fillId="22" borderId="34" xfId="0" applyNumberFormat="1" applyFont="1" applyFill="1" applyBorder="1" applyAlignment="1">
      <alignment horizontal="center"/>
    </xf>
    <xf numFmtId="3" fontId="13" fillId="23" borderId="34" xfId="0" applyNumberFormat="1" applyFont="1" applyFill="1" applyBorder="1" applyAlignment="1">
      <alignment horizontal="center"/>
    </xf>
    <xf numFmtId="3" fontId="14" fillId="0" borderId="0" xfId="0" applyNumberFormat="1" applyFont="1" applyAlignment="1">
      <alignment horizontal="center"/>
    </xf>
    <xf numFmtId="3" fontId="56" fillId="0" borderId="0" xfId="0" applyNumberFormat="1" applyFont="1" applyAlignment="1">
      <alignment horizontal="center"/>
    </xf>
    <xf numFmtId="0" fontId="7" fillId="2" borderId="0" xfId="0" applyFont="1" applyFill="1"/>
    <xf numFmtId="0" fontId="14" fillId="3" borderId="71" xfId="0" applyFont="1" applyFill="1" applyBorder="1" applyAlignment="1">
      <alignment horizontal="right"/>
    </xf>
    <xf numFmtId="3" fontId="14" fillId="3" borderId="0" xfId="0" applyNumberFormat="1" applyFont="1" applyFill="1" applyAlignment="1">
      <alignment horizontal="center"/>
    </xf>
    <xf numFmtId="0" fontId="4" fillId="0" borderId="0" xfId="0" applyFont="1"/>
    <xf numFmtId="3" fontId="25" fillId="24" borderId="34" xfId="0" applyNumberFormat="1" applyFont="1" applyFill="1" applyBorder="1" applyAlignment="1">
      <alignment horizontal="center"/>
    </xf>
    <xf numFmtId="3" fontId="13" fillId="18" borderId="34" xfId="0" applyNumberFormat="1" applyFont="1" applyFill="1" applyBorder="1" applyAlignment="1">
      <alignment horizontal="center"/>
    </xf>
    <xf numFmtId="3" fontId="13" fillId="18" borderId="37" xfId="0" applyNumberFormat="1" applyFont="1" applyFill="1" applyBorder="1" applyAlignment="1">
      <alignment horizontal="center"/>
    </xf>
    <xf numFmtId="170" fontId="10" fillId="19" borderId="0" xfId="0" applyNumberFormat="1" applyFont="1" applyFill="1" applyAlignment="1">
      <alignment horizontal="left"/>
    </xf>
    <xf numFmtId="170" fontId="9" fillId="14" borderId="65" xfId="0" applyNumberFormat="1" applyFont="1" applyFill="1" applyBorder="1" applyAlignment="1">
      <alignment horizontal="center" vertical="center"/>
    </xf>
    <xf numFmtId="170" fontId="22" fillId="3" borderId="28" xfId="0" applyNumberFormat="1" applyFont="1" applyFill="1" applyBorder="1"/>
    <xf numFmtId="170" fontId="25" fillId="15" borderId="31" xfId="0" applyNumberFormat="1" applyFont="1" applyFill="1" applyBorder="1"/>
    <xf numFmtId="170" fontId="26" fillId="31" borderId="34" xfId="0" applyNumberFormat="1" applyFont="1" applyFill="1" applyBorder="1"/>
    <xf numFmtId="170" fontId="26" fillId="31" borderId="34" xfId="6" applyNumberFormat="1" applyFont="1" applyFill="1" applyBorder="1"/>
    <xf numFmtId="170" fontId="7" fillId="32" borderId="34" xfId="0" applyNumberFormat="1" applyFont="1" applyFill="1" applyBorder="1"/>
    <xf numFmtId="170" fontId="24" fillId="18" borderId="34" xfId="0" applyNumberFormat="1" applyFont="1" applyFill="1" applyBorder="1"/>
    <xf numFmtId="170" fontId="26" fillId="18" borderId="34" xfId="0" applyNumberFormat="1" applyFont="1" applyFill="1" applyBorder="1"/>
    <xf numFmtId="170" fontId="14" fillId="21" borderId="34" xfId="0" applyNumberFormat="1" applyFont="1" applyFill="1" applyBorder="1"/>
    <xf numFmtId="170" fontId="26" fillId="18" borderId="63" xfId="0" applyNumberFormat="1" applyFont="1" applyFill="1" applyBorder="1"/>
    <xf numFmtId="170" fontId="14" fillId="22" borderId="34" xfId="0" applyNumberFormat="1" applyFont="1" applyFill="1" applyBorder="1"/>
    <xf numFmtId="170" fontId="14" fillId="23" borderId="34" xfId="0" applyNumberFormat="1" applyFont="1" applyFill="1" applyBorder="1"/>
    <xf numFmtId="170" fontId="26" fillId="18" borderId="37" xfId="0" applyNumberFormat="1" applyFont="1" applyFill="1" applyBorder="1"/>
    <xf numFmtId="170" fontId="7" fillId="0" borderId="0" xfId="0" applyNumberFormat="1" applyFont="1"/>
    <xf numFmtId="170" fontId="9" fillId="14" borderId="66" xfId="0" applyNumberFormat="1" applyFont="1" applyFill="1" applyBorder="1" applyAlignment="1">
      <alignment horizontal="center" vertical="center" wrapText="1"/>
    </xf>
    <xf numFmtId="170" fontId="22" fillId="3" borderId="30" xfId="0" applyNumberFormat="1" applyFont="1" applyFill="1" applyBorder="1"/>
    <xf numFmtId="170" fontId="25" fillId="15" borderId="33" xfId="0" applyNumberFormat="1" applyFont="1" applyFill="1" applyBorder="1"/>
    <xf numFmtId="170" fontId="26" fillId="31" borderId="36" xfId="0" applyNumberFormat="1" applyFont="1" applyFill="1" applyBorder="1"/>
    <xf numFmtId="170" fontId="13" fillId="21" borderId="36" xfId="0" applyNumberFormat="1" applyFont="1" applyFill="1" applyBorder="1"/>
    <xf numFmtId="170" fontId="26" fillId="18" borderId="36" xfId="0" applyNumberFormat="1" applyFont="1" applyFill="1" applyBorder="1"/>
    <xf numFmtId="170" fontId="13" fillId="22" borderId="36" xfId="0" applyNumberFormat="1" applyFont="1" applyFill="1" applyBorder="1"/>
    <xf numFmtId="170" fontId="13" fillId="23" borderId="36" xfId="0" applyNumberFormat="1" applyFont="1" applyFill="1" applyBorder="1"/>
    <xf numFmtId="170" fontId="26" fillId="18" borderId="52" xfId="0" applyNumberFormat="1" applyFont="1" applyFill="1" applyBorder="1"/>
    <xf numFmtId="170" fontId="26" fillId="18" borderId="38" xfId="0" applyNumberFormat="1" applyFont="1" applyFill="1" applyBorder="1"/>
    <xf numFmtId="3" fontId="57" fillId="26" borderId="0" xfId="0" applyNumberFormat="1" applyFont="1" applyFill="1" applyAlignment="1">
      <alignment horizontal="center"/>
    </xf>
    <xf numFmtId="3" fontId="21" fillId="21" borderId="34" xfId="0" applyNumberFormat="1" applyFont="1" applyFill="1" applyBorder="1" applyAlignment="1">
      <alignment horizontal="center"/>
    </xf>
    <xf numFmtId="3" fontId="21" fillId="22" borderId="34" xfId="0" applyNumberFormat="1" applyFont="1" applyFill="1" applyBorder="1" applyAlignment="1">
      <alignment horizontal="center"/>
    </xf>
    <xf numFmtId="3" fontId="21" fillId="23" borderId="34" xfId="0" applyNumberFormat="1" applyFont="1" applyFill="1" applyBorder="1" applyAlignment="1">
      <alignment horizontal="center"/>
    </xf>
    <xf numFmtId="3" fontId="13" fillId="31" borderId="34" xfId="0" applyNumberFormat="1" applyFont="1" applyFill="1" applyBorder="1" applyAlignment="1">
      <alignment horizontal="center"/>
    </xf>
    <xf numFmtId="0" fontId="26" fillId="19" borderId="0" xfId="0" applyFont="1" applyFill="1" applyAlignment="1">
      <alignment horizontal="left"/>
    </xf>
    <xf numFmtId="0" fontId="24" fillId="0" borderId="0" xfId="0" applyFont="1" applyAlignment="1">
      <alignment horizontal="right" vertical="center"/>
    </xf>
    <xf numFmtId="0" fontId="24" fillId="13" borderId="0" xfId="0" applyFont="1" applyFill="1"/>
    <xf numFmtId="0" fontId="24" fillId="13" borderId="0" xfId="0" applyFont="1" applyFill="1" applyAlignment="1">
      <alignment vertical="center"/>
    </xf>
    <xf numFmtId="0" fontId="58" fillId="14" borderId="0" xfId="0" applyFont="1" applyFill="1" applyAlignment="1">
      <alignment horizontal="center" vertical="center" wrapText="1"/>
    </xf>
    <xf numFmtId="3" fontId="58" fillId="14" borderId="0" xfId="0" applyNumberFormat="1" applyFont="1" applyFill="1" applyAlignment="1">
      <alignment horizontal="center" vertical="center" wrapText="1"/>
    </xf>
    <xf numFmtId="0" fontId="58" fillId="14" borderId="65" xfId="0" applyFont="1" applyFill="1" applyBorder="1" applyAlignment="1">
      <alignment horizontal="center" vertical="center" wrapText="1"/>
    </xf>
    <xf numFmtId="0" fontId="24" fillId="29" borderId="34" xfId="0" applyFont="1" applyFill="1" applyBorder="1" applyAlignment="1">
      <alignment horizontal="center"/>
    </xf>
    <xf numFmtId="0" fontId="24" fillId="29" borderId="37" xfId="0" applyFont="1" applyFill="1" applyBorder="1" applyAlignment="1">
      <alignment horizontal="center"/>
    </xf>
    <xf numFmtId="0" fontId="10" fillId="13" borderId="13" xfId="0" applyFont="1" applyFill="1" applyBorder="1"/>
    <xf numFmtId="0" fontId="7" fillId="13" borderId="0" xfId="0" applyFont="1" applyFill="1"/>
    <xf numFmtId="0" fontId="10" fillId="13" borderId="16" xfId="0" applyFont="1" applyFill="1" applyBorder="1" applyAlignment="1">
      <alignment horizontal="center" vertical="top"/>
    </xf>
    <xf numFmtId="0" fontId="7" fillId="13" borderId="17" xfId="0" applyFont="1" applyFill="1" applyBorder="1" applyAlignment="1">
      <alignment horizontal="center" vertical="top"/>
    </xf>
    <xf numFmtId="0" fontId="17" fillId="0" borderId="0" xfId="0" applyFont="1" applyAlignment="1">
      <alignment horizontal="right" vertical="center"/>
    </xf>
    <xf numFmtId="0" fontId="8" fillId="20" borderId="0" xfId="0" applyFont="1" applyFill="1" applyAlignment="1">
      <alignment horizontal="center" vertical="center"/>
    </xf>
    <xf numFmtId="0" fontId="7" fillId="0" borderId="0" xfId="0" applyFont="1" applyAlignment="1">
      <alignment horizontal="center"/>
    </xf>
    <xf numFmtId="0" fontId="7" fillId="17" borderId="2" xfId="0" applyFont="1" applyFill="1" applyBorder="1" applyAlignment="1">
      <alignment horizontal="center" vertical="center" wrapText="1" shrinkToFit="1"/>
    </xf>
    <xf numFmtId="0" fontId="10" fillId="13" borderId="1" xfId="0" applyFont="1" applyFill="1" applyBorder="1" applyAlignment="1">
      <alignment wrapText="1"/>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24" fillId="0" borderId="9" xfId="0" applyFont="1" applyBorder="1" applyAlignment="1">
      <alignment horizontal="left" vertical="top" wrapText="1"/>
    </xf>
    <xf numFmtId="0" fontId="24" fillId="0" borderId="23" xfId="0" applyFont="1" applyBorder="1" applyAlignment="1">
      <alignment horizontal="left" vertical="top" wrapText="1"/>
    </xf>
    <xf numFmtId="0" fontId="22" fillId="0" borderId="9" xfId="0" applyFont="1" applyBorder="1" applyAlignment="1">
      <alignment horizontal="left" vertical="top" wrapText="1"/>
    </xf>
    <xf numFmtId="0" fontId="22" fillId="0" borderId="23" xfId="0" applyFont="1" applyBorder="1" applyAlignment="1">
      <alignment horizontal="left" vertical="top" wrapText="1"/>
    </xf>
    <xf numFmtId="0" fontId="22" fillId="0" borderId="10" xfId="0" applyFont="1" applyBorder="1" applyAlignment="1">
      <alignment horizontal="left" vertical="top" wrapText="1"/>
    </xf>
    <xf numFmtId="0" fontId="22" fillId="0" borderId="24" xfId="0" applyFont="1" applyBorder="1" applyAlignment="1">
      <alignment horizontal="left" vertical="top" wrapText="1"/>
    </xf>
    <xf numFmtId="0" fontId="24" fillId="0" borderId="8" xfId="0" applyFont="1" applyBorder="1" applyAlignment="1">
      <alignment horizontal="left" vertical="top" wrapText="1"/>
    </xf>
    <xf numFmtId="0" fontId="24" fillId="0" borderId="60" xfId="0" applyFont="1" applyBorder="1" applyAlignment="1">
      <alignment horizontal="left" vertical="top" wrapText="1"/>
    </xf>
    <xf numFmtId="0" fontId="7" fillId="13" borderId="16" xfId="0" applyFont="1" applyFill="1" applyBorder="1" applyAlignment="1">
      <alignment horizontal="center" vertical="center" wrapText="1" shrinkToFit="1"/>
    </xf>
    <xf numFmtId="0" fontId="7" fillId="13" borderId="17" xfId="0" applyFont="1" applyFill="1" applyBorder="1" applyAlignment="1">
      <alignment horizontal="center" vertical="center" wrapText="1" shrinkToFit="1"/>
    </xf>
    <xf numFmtId="0" fontId="10" fillId="13" borderId="17" xfId="0" applyFont="1" applyFill="1" applyBorder="1" applyAlignment="1">
      <alignment horizontal="center" vertical="top"/>
    </xf>
    <xf numFmtId="0" fontId="10" fillId="13" borderId="16" xfId="0" applyFont="1" applyFill="1" applyBorder="1" applyAlignment="1">
      <alignment horizontal="center" vertical="center"/>
    </xf>
    <xf numFmtId="0" fontId="10" fillId="13" borderId="17" xfId="0" applyFont="1" applyFill="1" applyBorder="1" applyAlignment="1">
      <alignment horizontal="center" vertical="center"/>
    </xf>
    <xf numFmtId="0" fontId="7" fillId="13" borderId="16" xfId="0" applyFont="1" applyFill="1" applyBorder="1" applyAlignment="1">
      <alignment horizontal="center"/>
    </xf>
    <xf numFmtId="0" fontId="7" fillId="13" borderId="17" xfId="0" applyFont="1" applyFill="1" applyBorder="1" applyAlignment="1">
      <alignment horizontal="center"/>
    </xf>
    <xf numFmtId="0" fontId="43" fillId="13" borderId="0" xfId="0" applyFont="1" applyFill="1" applyAlignment="1">
      <alignment horizontal="left" vertical="top" wrapText="1"/>
    </xf>
    <xf numFmtId="0" fontId="43" fillId="13" borderId="0" xfId="0" applyFont="1" applyFill="1" applyAlignment="1">
      <alignment horizontal="left" vertical="top"/>
    </xf>
    <xf numFmtId="0" fontId="10" fillId="20" borderId="0" xfId="0" applyFont="1" applyFill="1" applyAlignment="1">
      <alignment vertical="top" wrapText="1"/>
    </xf>
    <xf numFmtId="0" fontId="12" fillId="20" borderId="0" xfId="0" applyFont="1" applyFill="1" applyAlignment="1">
      <alignment vertical="top"/>
    </xf>
    <xf numFmtId="0" fontId="46" fillId="19" borderId="0" xfId="4" applyFont="1" applyFill="1" applyAlignment="1">
      <alignment horizontal="right" vertical="center"/>
    </xf>
    <xf numFmtId="0" fontId="24" fillId="0" borderId="11" xfId="0" applyFont="1" applyBorder="1" applyAlignment="1">
      <alignment horizontal="left" vertical="top" wrapText="1"/>
    </xf>
    <xf numFmtId="0" fontId="24" fillId="0" borderId="0" xfId="0" applyFont="1" applyAlignment="1">
      <alignment horizontal="left" vertical="top" wrapText="1"/>
    </xf>
    <xf numFmtId="0" fontId="44" fillId="0" borderId="0" xfId="0" applyFont="1" applyAlignment="1">
      <alignment horizontal="right" vertical="center"/>
    </xf>
    <xf numFmtId="0" fontId="24" fillId="0" borderId="14" xfId="0" applyFont="1" applyBorder="1" applyAlignment="1">
      <alignment horizontal="left" vertical="top" wrapText="1"/>
    </xf>
    <xf numFmtId="0" fontId="24" fillId="0" borderId="22" xfId="0" applyFont="1" applyBorder="1" applyAlignment="1">
      <alignment horizontal="left" vertical="top" wrapText="1"/>
    </xf>
    <xf numFmtId="0" fontId="24" fillId="0" borderId="15" xfId="0" applyFont="1" applyBorder="1" applyAlignment="1">
      <alignment horizontal="left" vertical="top" wrapText="1"/>
    </xf>
  </cellXfs>
  <cellStyles count="11">
    <cellStyle name="Link" xfId="4" builtinId="8"/>
    <cellStyle name="Prozent" xfId="2" builtinId="5"/>
    <cellStyle name="Prozent 2" xfId="3" xr:uid="{77091463-5DF5-4CAF-8FA7-39224620A6CA}"/>
    <cellStyle name="Prozent 2 2" xfId="9" xr:uid="{6DF30E5C-3512-478B-948C-D25CE46A1727}"/>
    <cellStyle name="Prozent 3" xfId="8" xr:uid="{F2188706-A2D3-412D-937F-267B756439E4}"/>
    <cellStyle name="Standard" xfId="0" builtinId="0"/>
    <cellStyle name="Standard 2" xfId="6" xr:uid="{0EE0A27F-8F7A-4663-8AFF-C6D3DF00FB18}"/>
    <cellStyle name="Währung" xfId="1" builtinId="4"/>
    <cellStyle name="Währung 2" xfId="5" xr:uid="{DDD9B77C-A846-4FCC-9B95-E2CB75829B0B}"/>
    <cellStyle name="Währung 2 2" xfId="10" xr:uid="{C190CDE3-6B44-4A5D-B8D9-90064BD99D8B}"/>
    <cellStyle name="Währung 3" xfId="7" xr:uid="{F6105D4F-4734-4182-8132-9B3BAB081F22}"/>
  </cellStyles>
  <dxfs count="0"/>
  <tableStyles count="0" defaultTableStyle="TableStyleMedium2" defaultPivotStyle="PivotStyleLight16"/>
  <colors>
    <mruColors>
      <color rgb="FFEFE7DF"/>
      <color rgb="FF102A43"/>
      <color rgb="FFD37257"/>
      <color rgb="FF33CCCC"/>
      <color rgb="FFFBF9F7"/>
      <color rgb="FFCDE0F3"/>
      <color rgb="FFE7FFFF"/>
      <color rgb="FFCCFFFF"/>
      <color rgb="FF66FFFF"/>
      <color rgb="FFDAC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0</xdr:row>
      <xdr:rowOff>47626</xdr:rowOff>
    </xdr:from>
    <xdr:to>
      <xdr:col>1</xdr:col>
      <xdr:colOff>1069703</xdr:colOff>
      <xdr:row>0</xdr:row>
      <xdr:rowOff>270511</xdr:rowOff>
    </xdr:to>
    <xdr:pic>
      <xdr:nvPicPr>
        <xdr:cNvPr id="2" name="Grafik 1">
          <a:extLst>
            <a:ext uri="{FF2B5EF4-FFF2-40B4-BE49-F238E27FC236}">
              <a16:creationId xmlns:a16="http://schemas.microsoft.com/office/drawing/2014/main" id="{72FE7034-6328-805A-752C-1FE9C4CF83F5}"/>
            </a:ext>
          </a:extLst>
        </xdr:cNvPr>
        <xdr:cNvPicPr>
          <a:picLocks noChangeAspect="1"/>
        </xdr:cNvPicPr>
      </xdr:nvPicPr>
      <xdr:blipFill>
        <a:blip xmlns:r="http://schemas.openxmlformats.org/officeDocument/2006/relationships" r:embed="rId1"/>
        <a:stretch>
          <a:fillRect/>
        </a:stretch>
      </xdr:blipFill>
      <xdr:spPr>
        <a:xfrm>
          <a:off x="295276" y="47626"/>
          <a:ext cx="1060177" cy="228600"/>
        </a:xfrm>
        <a:prstGeom prst="rect">
          <a:avLst/>
        </a:prstGeom>
      </xdr:spPr>
    </xdr:pic>
    <xdr:clientData/>
  </xdr:twoCellAnchor>
  <xdr:twoCellAnchor editAs="oneCell">
    <xdr:from>
      <xdr:col>1</xdr:col>
      <xdr:colOff>2379345</xdr:colOff>
      <xdr:row>1</xdr:row>
      <xdr:rowOff>134927</xdr:rowOff>
    </xdr:from>
    <xdr:to>
      <xdr:col>1</xdr:col>
      <xdr:colOff>2585820</xdr:colOff>
      <xdr:row>1</xdr:row>
      <xdr:rowOff>307847</xdr:rowOff>
    </xdr:to>
    <xdr:pic>
      <xdr:nvPicPr>
        <xdr:cNvPr id="5" name="Grafik 4">
          <a:extLst>
            <a:ext uri="{FF2B5EF4-FFF2-40B4-BE49-F238E27FC236}">
              <a16:creationId xmlns:a16="http://schemas.microsoft.com/office/drawing/2014/main" id="{5FDB7418-5CB7-9228-DFA6-AD01A2567162}"/>
            </a:ext>
          </a:extLst>
        </xdr:cNvPr>
        <xdr:cNvPicPr>
          <a:picLocks noChangeAspect="1"/>
        </xdr:cNvPicPr>
      </xdr:nvPicPr>
      <xdr:blipFill>
        <a:blip xmlns:r="http://schemas.openxmlformats.org/officeDocument/2006/relationships" r:embed="rId2"/>
        <a:stretch>
          <a:fillRect/>
        </a:stretch>
      </xdr:blipFill>
      <xdr:spPr>
        <a:xfrm>
          <a:off x="2665095" y="477827"/>
          <a:ext cx="206475" cy="172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1</xdr:col>
      <xdr:colOff>1113517</xdr:colOff>
      <xdr:row>0</xdr:row>
      <xdr:rowOff>293370</xdr:rowOff>
    </xdr:to>
    <xdr:pic>
      <xdr:nvPicPr>
        <xdr:cNvPr id="3" name="Grafik 2">
          <a:extLst>
            <a:ext uri="{FF2B5EF4-FFF2-40B4-BE49-F238E27FC236}">
              <a16:creationId xmlns:a16="http://schemas.microsoft.com/office/drawing/2014/main" id="{FFF0F443-0467-4572-A3C5-AFEF901210D4}"/>
            </a:ext>
          </a:extLst>
        </xdr:cNvPr>
        <xdr:cNvPicPr>
          <a:picLocks noChangeAspect="1"/>
        </xdr:cNvPicPr>
      </xdr:nvPicPr>
      <xdr:blipFill>
        <a:blip xmlns:r="http://schemas.openxmlformats.org/officeDocument/2006/relationships" r:embed="rId1"/>
        <a:stretch>
          <a:fillRect/>
        </a:stretch>
      </xdr:blipFill>
      <xdr:spPr>
        <a:xfrm>
          <a:off x="295275" y="57150"/>
          <a:ext cx="1060177" cy="228600"/>
        </a:xfrm>
        <a:prstGeom prst="rect">
          <a:avLst/>
        </a:prstGeom>
      </xdr:spPr>
    </xdr:pic>
    <xdr:clientData/>
  </xdr:twoCellAnchor>
  <xdr:twoCellAnchor editAs="oneCell">
    <xdr:from>
      <xdr:col>2</xdr:col>
      <xdr:colOff>1466850</xdr:colOff>
      <xdr:row>1</xdr:row>
      <xdr:rowOff>142875</xdr:rowOff>
    </xdr:from>
    <xdr:to>
      <xdr:col>3</xdr:col>
      <xdr:colOff>80745</xdr:colOff>
      <xdr:row>1</xdr:row>
      <xdr:rowOff>313890</xdr:rowOff>
    </xdr:to>
    <xdr:pic>
      <xdr:nvPicPr>
        <xdr:cNvPr id="5" name="Grafik 4">
          <a:extLst>
            <a:ext uri="{FF2B5EF4-FFF2-40B4-BE49-F238E27FC236}">
              <a16:creationId xmlns:a16="http://schemas.microsoft.com/office/drawing/2014/main" id="{8A753684-FA19-4B2B-8977-4CD8A2B8CC4D}"/>
            </a:ext>
          </a:extLst>
        </xdr:cNvPr>
        <xdr:cNvPicPr>
          <a:picLocks noChangeAspect="1"/>
        </xdr:cNvPicPr>
      </xdr:nvPicPr>
      <xdr:blipFill>
        <a:blip xmlns:r="http://schemas.openxmlformats.org/officeDocument/2006/relationships" r:embed="rId2"/>
        <a:stretch>
          <a:fillRect/>
        </a:stretch>
      </xdr:blipFill>
      <xdr:spPr>
        <a:xfrm>
          <a:off x="3943350" y="485775"/>
          <a:ext cx="216000" cy="17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0</xdr:row>
      <xdr:rowOff>57150</xdr:rowOff>
    </xdr:from>
    <xdr:to>
      <xdr:col>1</xdr:col>
      <xdr:colOff>1126852</xdr:colOff>
      <xdr:row>0</xdr:row>
      <xdr:rowOff>285750</xdr:rowOff>
    </xdr:to>
    <xdr:pic>
      <xdr:nvPicPr>
        <xdr:cNvPr id="4" name="Grafik 3">
          <a:extLst>
            <a:ext uri="{FF2B5EF4-FFF2-40B4-BE49-F238E27FC236}">
              <a16:creationId xmlns:a16="http://schemas.microsoft.com/office/drawing/2014/main" id="{5D762C35-0D73-467F-A568-89E3AACA5EC8}"/>
            </a:ext>
          </a:extLst>
        </xdr:cNvPr>
        <xdr:cNvPicPr>
          <a:picLocks noChangeAspect="1"/>
        </xdr:cNvPicPr>
      </xdr:nvPicPr>
      <xdr:blipFill>
        <a:blip xmlns:r="http://schemas.openxmlformats.org/officeDocument/2006/relationships" r:embed="rId1"/>
        <a:stretch>
          <a:fillRect/>
        </a:stretch>
      </xdr:blipFill>
      <xdr:spPr>
        <a:xfrm>
          <a:off x="304800" y="57150"/>
          <a:ext cx="1060177" cy="228600"/>
        </a:xfrm>
        <a:prstGeom prst="rect">
          <a:avLst/>
        </a:prstGeom>
      </xdr:spPr>
    </xdr:pic>
    <xdr:clientData/>
  </xdr:twoCellAnchor>
  <xdr:twoCellAnchor editAs="oneCell">
    <xdr:from>
      <xdr:col>1</xdr:col>
      <xdr:colOff>2000250</xdr:colOff>
      <xdr:row>1</xdr:row>
      <xdr:rowOff>142875</xdr:rowOff>
    </xdr:from>
    <xdr:to>
      <xdr:col>1</xdr:col>
      <xdr:colOff>2216250</xdr:colOff>
      <xdr:row>1</xdr:row>
      <xdr:rowOff>317700</xdr:rowOff>
    </xdr:to>
    <xdr:pic>
      <xdr:nvPicPr>
        <xdr:cNvPr id="5" name="Grafik 4">
          <a:extLst>
            <a:ext uri="{FF2B5EF4-FFF2-40B4-BE49-F238E27FC236}">
              <a16:creationId xmlns:a16="http://schemas.microsoft.com/office/drawing/2014/main" id="{3B865376-F794-469D-8A8D-DFBE206BF971}"/>
            </a:ext>
          </a:extLst>
        </xdr:cNvPr>
        <xdr:cNvPicPr>
          <a:picLocks noChangeAspect="1"/>
        </xdr:cNvPicPr>
      </xdr:nvPicPr>
      <xdr:blipFill>
        <a:blip xmlns:r="http://schemas.openxmlformats.org/officeDocument/2006/relationships" r:embed="rId2"/>
        <a:stretch>
          <a:fillRect/>
        </a:stretch>
      </xdr:blipFill>
      <xdr:spPr>
        <a:xfrm>
          <a:off x="2238375" y="485775"/>
          <a:ext cx="216000" cy="174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285750</xdr:colOff>
      <xdr:row>1</xdr:row>
      <xdr:rowOff>85725</xdr:rowOff>
    </xdr:from>
    <xdr:to>
      <xdr:col>6</xdr:col>
      <xdr:colOff>501750</xdr:colOff>
      <xdr:row>1</xdr:row>
      <xdr:rowOff>260550</xdr:rowOff>
    </xdr:to>
    <xdr:pic>
      <xdr:nvPicPr>
        <xdr:cNvPr id="4" name="Grafik 3">
          <a:extLst>
            <a:ext uri="{FF2B5EF4-FFF2-40B4-BE49-F238E27FC236}">
              <a16:creationId xmlns:a16="http://schemas.microsoft.com/office/drawing/2014/main" id="{20CBD6E0-D0E3-45E5-AD3F-29C06AAC78BB}"/>
            </a:ext>
          </a:extLst>
        </xdr:cNvPr>
        <xdr:cNvPicPr>
          <a:picLocks noChangeAspect="1"/>
        </xdr:cNvPicPr>
      </xdr:nvPicPr>
      <xdr:blipFill>
        <a:blip xmlns:r="http://schemas.openxmlformats.org/officeDocument/2006/relationships" r:embed="rId1"/>
        <a:stretch>
          <a:fillRect/>
        </a:stretch>
      </xdr:blipFill>
      <xdr:spPr>
        <a:xfrm>
          <a:off x="4914900" y="428625"/>
          <a:ext cx="216000" cy="174825"/>
        </a:xfrm>
        <a:prstGeom prst="rect">
          <a:avLst/>
        </a:prstGeom>
      </xdr:spPr>
    </xdr:pic>
    <xdr:clientData/>
  </xdr:twoCellAnchor>
  <xdr:twoCellAnchor editAs="oneCell">
    <xdr:from>
      <xdr:col>0</xdr:col>
      <xdr:colOff>304800</xdr:colOff>
      <xdr:row>0</xdr:row>
      <xdr:rowOff>57150</xdr:rowOff>
    </xdr:from>
    <xdr:to>
      <xdr:col>1</xdr:col>
      <xdr:colOff>269602</xdr:colOff>
      <xdr:row>0</xdr:row>
      <xdr:rowOff>285750</xdr:rowOff>
    </xdr:to>
    <xdr:pic>
      <xdr:nvPicPr>
        <xdr:cNvPr id="5" name="Grafik 4">
          <a:extLst>
            <a:ext uri="{FF2B5EF4-FFF2-40B4-BE49-F238E27FC236}">
              <a16:creationId xmlns:a16="http://schemas.microsoft.com/office/drawing/2014/main" id="{6CA28EC2-7897-412F-8768-96B20A9C7DFA}"/>
            </a:ext>
          </a:extLst>
        </xdr:cNvPr>
        <xdr:cNvPicPr>
          <a:picLocks noChangeAspect="1"/>
        </xdr:cNvPicPr>
      </xdr:nvPicPr>
      <xdr:blipFill>
        <a:blip xmlns:r="http://schemas.openxmlformats.org/officeDocument/2006/relationships" r:embed="rId2"/>
        <a:stretch>
          <a:fillRect/>
        </a:stretch>
      </xdr:blipFill>
      <xdr:spPr>
        <a:xfrm>
          <a:off x="304800" y="57150"/>
          <a:ext cx="1060177" cy="228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66675</xdr:rowOff>
    </xdr:from>
    <xdr:to>
      <xdr:col>2</xdr:col>
      <xdr:colOff>414382</xdr:colOff>
      <xdr:row>0</xdr:row>
      <xdr:rowOff>300990</xdr:rowOff>
    </xdr:to>
    <xdr:pic>
      <xdr:nvPicPr>
        <xdr:cNvPr id="4" name="Grafik 3">
          <a:extLst>
            <a:ext uri="{FF2B5EF4-FFF2-40B4-BE49-F238E27FC236}">
              <a16:creationId xmlns:a16="http://schemas.microsoft.com/office/drawing/2014/main" id="{59E8DF05-56E4-48E4-9E4E-21937C4B90A9}"/>
            </a:ext>
          </a:extLst>
        </xdr:cNvPr>
        <xdr:cNvPicPr>
          <a:picLocks noChangeAspect="1"/>
        </xdr:cNvPicPr>
      </xdr:nvPicPr>
      <xdr:blipFill>
        <a:blip xmlns:r="http://schemas.openxmlformats.org/officeDocument/2006/relationships" r:embed="rId1"/>
        <a:stretch>
          <a:fillRect/>
        </a:stretch>
      </xdr:blipFill>
      <xdr:spPr>
        <a:xfrm>
          <a:off x="314325" y="66675"/>
          <a:ext cx="1060177" cy="228600"/>
        </a:xfrm>
        <a:prstGeom prst="rect">
          <a:avLst/>
        </a:prstGeom>
      </xdr:spPr>
    </xdr:pic>
    <xdr:clientData/>
  </xdr:twoCellAnchor>
  <xdr:twoCellAnchor editAs="oneCell">
    <xdr:from>
      <xdr:col>3</xdr:col>
      <xdr:colOff>275897</xdr:colOff>
      <xdr:row>9</xdr:row>
      <xdr:rowOff>142875</xdr:rowOff>
    </xdr:from>
    <xdr:to>
      <xdr:col>3</xdr:col>
      <xdr:colOff>491897</xdr:colOff>
      <xdr:row>9</xdr:row>
      <xdr:rowOff>308175</xdr:rowOff>
    </xdr:to>
    <xdr:pic>
      <xdr:nvPicPr>
        <xdr:cNvPr id="5" name="Grafik 4">
          <a:extLst>
            <a:ext uri="{FF2B5EF4-FFF2-40B4-BE49-F238E27FC236}">
              <a16:creationId xmlns:a16="http://schemas.microsoft.com/office/drawing/2014/main" id="{C700B3D9-F9D0-4D68-8192-EF34D7025AE1}"/>
            </a:ext>
          </a:extLst>
        </xdr:cNvPr>
        <xdr:cNvPicPr>
          <a:picLocks noChangeAspect="1"/>
        </xdr:cNvPicPr>
      </xdr:nvPicPr>
      <xdr:blipFill>
        <a:blip xmlns:r="http://schemas.openxmlformats.org/officeDocument/2006/relationships" r:embed="rId2"/>
        <a:stretch>
          <a:fillRect/>
        </a:stretch>
      </xdr:blipFill>
      <xdr:spPr>
        <a:xfrm>
          <a:off x="4143047" y="485775"/>
          <a:ext cx="216000" cy="174825"/>
        </a:xfrm>
        <a:prstGeom prst="rect">
          <a:avLst/>
        </a:prstGeom>
      </xdr:spPr>
    </xdr:pic>
    <xdr:clientData/>
  </xdr:twoCellAnchor>
  <xdr:oneCellAnchor>
    <xdr:from>
      <xdr:col>3</xdr:col>
      <xdr:colOff>452274</xdr:colOff>
      <xdr:row>1</xdr:row>
      <xdr:rowOff>142875</xdr:rowOff>
    </xdr:from>
    <xdr:ext cx="216000" cy="174825"/>
    <xdr:pic>
      <xdr:nvPicPr>
        <xdr:cNvPr id="3" name="Grafik 2">
          <a:extLst>
            <a:ext uri="{FF2B5EF4-FFF2-40B4-BE49-F238E27FC236}">
              <a16:creationId xmlns:a16="http://schemas.microsoft.com/office/drawing/2014/main" id="{4F83B1AA-B96C-440F-8761-73A79A85707C}"/>
            </a:ext>
          </a:extLst>
        </xdr:cNvPr>
        <xdr:cNvPicPr>
          <a:picLocks noChangeAspect="1"/>
        </xdr:cNvPicPr>
      </xdr:nvPicPr>
      <xdr:blipFill>
        <a:blip xmlns:r="http://schemas.openxmlformats.org/officeDocument/2006/relationships" r:embed="rId2"/>
        <a:stretch>
          <a:fillRect/>
        </a:stretch>
      </xdr:blipFill>
      <xdr:spPr>
        <a:xfrm>
          <a:off x="4319424" y="485775"/>
          <a:ext cx="216000" cy="1748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2447925</xdr:colOff>
      <xdr:row>1</xdr:row>
      <xdr:rowOff>142875</xdr:rowOff>
    </xdr:from>
    <xdr:to>
      <xdr:col>1</xdr:col>
      <xdr:colOff>2663925</xdr:colOff>
      <xdr:row>1</xdr:row>
      <xdr:rowOff>317700</xdr:rowOff>
    </xdr:to>
    <xdr:pic>
      <xdr:nvPicPr>
        <xdr:cNvPr id="2" name="Grafik 1">
          <a:extLst>
            <a:ext uri="{FF2B5EF4-FFF2-40B4-BE49-F238E27FC236}">
              <a16:creationId xmlns:a16="http://schemas.microsoft.com/office/drawing/2014/main" id="{9147EBFD-0008-47BE-BE23-F7354ECE5143}"/>
            </a:ext>
          </a:extLst>
        </xdr:cNvPr>
        <xdr:cNvPicPr>
          <a:picLocks noChangeAspect="1"/>
        </xdr:cNvPicPr>
      </xdr:nvPicPr>
      <xdr:blipFill>
        <a:blip xmlns:r="http://schemas.openxmlformats.org/officeDocument/2006/relationships" r:embed="rId1"/>
        <a:stretch>
          <a:fillRect/>
        </a:stretch>
      </xdr:blipFill>
      <xdr:spPr>
        <a:xfrm>
          <a:off x="2771775" y="485775"/>
          <a:ext cx="216000" cy="174825"/>
        </a:xfrm>
        <a:prstGeom prst="rect">
          <a:avLst/>
        </a:prstGeom>
      </xdr:spPr>
    </xdr:pic>
    <xdr:clientData/>
  </xdr:twoCellAnchor>
  <xdr:twoCellAnchor editAs="oneCell">
    <xdr:from>
      <xdr:col>1</xdr:col>
      <xdr:colOff>38100</xdr:colOff>
      <xdr:row>0</xdr:row>
      <xdr:rowOff>57150</xdr:rowOff>
    </xdr:from>
    <xdr:to>
      <xdr:col>1</xdr:col>
      <xdr:colOff>1098277</xdr:colOff>
      <xdr:row>0</xdr:row>
      <xdr:rowOff>285750</xdr:rowOff>
    </xdr:to>
    <xdr:pic>
      <xdr:nvPicPr>
        <xdr:cNvPr id="4" name="Grafik 3">
          <a:extLst>
            <a:ext uri="{FF2B5EF4-FFF2-40B4-BE49-F238E27FC236}">
              <a16:creationId xmlns:a16="http://schemas.microsoft.com/office/drawing/2014/main" id="{8354BAC0-8555-4C2E-A685-D10C0F3C4053}"/>
            </a:ext>
          </a:extLst>
        </xdr:cNvPr>
        <xdr:cNvPicPr>
          <a:picLocks noChangeAspect="1"/>
        </xdr:cNvPicPr>
      </xdr:nvPicPr>
      <xdr:blipFill>
        <a:blip xmlns:r="http://schemas.openxmlformats.org/officeDocument/2006/relationships" r:embed="rId2"/>
        <a:stretch>
          <a:fillRect/>
        </a:stretch>
      </xdr:blipFill>
      <xdr:spPr>
        <a:xfrm>
          <a:off x="361950" y="57150"/>
          <a:ext cx="1060177" cy="228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276225</xdr:colOff>
      <xdr:row>0</xdr:row>
      <xdr:rowOff>57150</xdr:rowOff>
    </xdr:from>
    <xdr:to>
      <xdr:col>1</xdr:col>
      <xdr:colOff>1041127</xdr:colOff>
      <xdr:row>0</xdr:row>
      <xdr:rowOff>280035</xdr:rowOff>
    </xdr:to>
    <xdr:pic>
      <xdr:nvPicPr>
        <xdr:cNvPr id="6" name="Grafik 5">
          <a:extLst>
            <a:ext uri="{FF2B5EF4-FFF2-40B4-BE49-F238E27FC236}">
              <a16:creationId xmlns:a16="http://schemas.microsoft.com/office/drawing/2014/main" id="{E5F29642-438C-431A-8BB1-6526F57FA5DC}"/>
            </a:ext>
          </a:extLst>
        </xdr:cNvPr>
        <xdr:cNvPicPr>
          <a:picLocks noChangeAspect="1"/>
        </xdr:cNvPicPr>
      </xdr:nvPicPr>
      <xdr:blipFill>
        <a:blip xmlns:r="http://schemas.openxmlformats.org/officeDocument/2006/relationships" r:embed="rId1"/>
        <a:stretch>
          <a:fillRect/>
        </a:stretch>
      </xdr:blipFill>
      <xdr:spPr>
        <a:xfrm>
          <a:off x="276225" y="57150"/>
          <a:ext cx="1060177" cy="222885"/>
        </a:xfrm>
        <a:prstGeom prst="rect">
          <a:avLst/>
        </a:prstGeom>
      </xdr:spPr>
    </xdr:pic>
    <xdr:clientData/>
  </xdr:twoCellAnchor>
  <xdr:twoCellAnchor editAs="oneCell">
    <xdr:from>
      <xdr:col>1</xdr:col>
      <xdr:colOff>2381250</xdr:colOff>
      <xdr:row>1</xdr:row>
      <xdr:rowOff>142875</xdr:rowOff>
    </xdr:from>
    <xdr:to>
      <xdr:col>1</xdr:col>
      <xdr:colOff>2597250</xdr:colOff>
      <xdr:row>1</xdr:row>
      <xdr:rowOff>317700</xdr:rowOff>
    </xdr:to>
    <xdr:pic>
      <xdr:nvPicPr>
        <xdr:cNvPr id="7" name="Grafik 6">
          <a:extLst>
            <a:ext uri="{FF2B5EF4-FFF2-40B4-BE49-F238E27FC236}">
              <a16:creationId xmlns:a16="http://schemas.microsoft.com/office/drawing/2014/main" id="{855CE0E4-3B6A-463A-803B-622075B79D09}"/>
            </a:ext>
          </a:extLst>
        </xdr:cNvPr>
        <xdr:cNvPicPr>
          <a:picLocks noChangeAspect="1"/>
        </xdr:cNvPicPr>
      </xdr:nvPicPr>
      <xdr:blipFill>
        <a:blip xmlns:r="http://schemas.openxmlformats.org/officeDocument/2006/relationships" r:embed="rId2"/>
        <a:stretch>
          <a:fillRect/>
        </a:stretch>
      </xdr:blipFill>
      <xdr:spPr>
        <a:xfrm>
          <a:off x="2676525" y="485775"/>
          <a:ext cx="216000" cy="174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1060177</xdr:colOff>
      <xdr:row>0</xdr:row>
      <xdr:rowOff>285750</xdr:rowOff>
    </xdr:to>
    <xdr:pic>
      <xdr:nvPicPr>
        <xdr:cNvPr id="4" name="Grafik 3">
          <a:extLst>
            <a:ext uri="{FF2B5EF4-FFF2-40B4-BE49-F238E27FC236}">
              <a16:creationId xmlns:a16="http://schemas.microsoft.com/office/drawing/2014/main" id="{FE6DE7C6-6E31-464B-A498-E2F93926C28D}"/>
            </a:ext>
          </a:extLst>
        </xdr:cNvPr>
        <xdr:cNvPicPr>
          <a:picLocks noChangeAspect="1"/>
        </xdr:cNvPicPr>
      </xdr:nvPicPr>
      <xdr:blipFill>
        <a:blip xmlns:r="http://schemas.openxmlformats.org/officeDocument/2006/relationships" r:embed="rId1"/>
        <a:stretch>
          <a:fillRect/>
        </a:stretch>
      </xdr:blipFill>
      <xdr:spPr>
        <a:xfrm>
          <a:off x="304800" y="57150"/>
          <a:ext cx="1060177" cy="228600"/>
        </a:xfrm>
        <a:prstGeom prst="rect">
          <a:avLst/>
        </a:prstGeom>
      </xdr:spPr>
    </xdr:pic>
    <xdr:clientData/>
  </xdr:twoCellAnchor>
  <xdr:twoCellAnchor editAs="oneCell">
    <xdr:from>
      <xdr:col>2</xdr:col>
      <xdr:colOff>1375410</xdr:colOff>
      <xdr:row>1</xdr:row>
      <xdr:rowOff>144780</xdr:rowOff>
    </xdr:from>
    <xdr:to>
      <xdr:col>2</xdr:col>
      <xdr:colOff>1591410</xdr:colOff>
      <xdr:row>1</xdr:row>
      <xdr:rowOff>319605</xdr:rowOff>
    </xdr:to>
    <xdr:pic>
      <xdr:nvPicPr>
        <xdr:cNvPr id="5" name="Grafik 4">
          <a:extLst>
            <a:ext uri="{FF2B5EF4-FFF2-40B4-BE49-F238E27FC236}">
              <a16:creationId xmlns:a16="http://schemas.microsoft.com/office/drawing/2014/main" id="{78E3FB63-D438-4BDB-9078-7EA2A144D53C}"/>
            </a:ext>
          </a:extLst>
        </xdr:cNvPr>
        <xdr:cNvPicPr>
          <a:picLocks noChangeAspect="1"/>
        </xdr:cNvPicPr>
      </xdr:nvPicPr>
      <xdr:blipFill>
        <a:blip xmlns:r="http://schemas.openxmlformats.org/officeDocument/2006/relationships" r:embed="rId2"/>
        <a:stretch>
          <a:fillRect/>
        </a:stretch>
      </xdr:blipFill>
      <xdr:spPr>
        <a:xfrm>
          <a:off x="3080385" y="487680"/>
          <a:ext cx="216000" cy="17482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inlibra.com/"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D11-63D7-42D4-A4AE-774E5BD82F9F}">
  <sheetPr>
    <tabColor theme="9" tint="0.39997558519241921"/>
  </sheetPr>
  <dimension ref="A1:P46"/>
  <sheetViews>
    <sheetView tabSelected="1" zoomScaleNormal="100" workbookViewId="0">
      <pane ySplit="3" topLeftCell="A4" activePane="bottomLeft" state="frozen"/>
      <selection pane="bottomLeft" activeCell="O17" sqref="O17"/>
    </sheetView>
  </sheetViews>
  <sheetFormatPr baseColWidth="10" defaultColWidth="9.140625" defaultRowHeight="15" x14ac:dyDescent="0.25"/>
  <cols>
    <col min="1" max="1" width="4.28515625" style="3" customWidth="1"/>
    <col min="2" max="2" width="54.85546875" style="3" bestFit="1" customWidth="1"/>
    <col min="3" max="3" width="11.7109375" style="1" customWidth="1"/>
    <col min="4" max="4" width="14.7109375" style="522" customWidth="1"/>
    <col min="5" max="5" width="10.140625" style="1" customWidth="1"/>
    <col min="6" max="6" width="10.85546875" style="1" customWidth="1"/>
    <col min="7" max="7" width="14.28515625" style="522" customWidth="1"/>
    <col min="8" max="8" width="1.28515625" style="3" customWidth="1"/>
    <col min="9" max="9" width="17.140625" style="90" customWidth="1"/>
    <col min="10" max="10" width="1.42578125" style="3" customWidth="1"/>
    <col min="11" max="11" width="16.5703125" style="3" bestFit="1" customWidth="1"/>
    <col min="12" max="12" width="1.7109375" style="3" customWidth="1"/>
    <col min="13" max="13" width="13" style="3" bestFit="1" customWidth="1"/>
    <col min="14" max="14" width="1.5703125" style="3" customWidth="1"/>
    <col min="15" max="15" width="21.28515625" style="3" customWidth="1"/>
    <col min="16" max="16" width="18" style="3" customWidth="1"/>
    <col min="17" max="16384" width="9.140625" style="3"/>
  </cols>
  <sheetData>
    <row r="1" spans="1:16" ht="27" customHeight="1" x14ac:dyDescent="0.25">
      <c r="A1" s="553"/>
      <c r="B1" s="553"/>
      <c r="C1" s="12"/>
      <c r="D1" s="508"/>
      <c r="E1" s="14"/>
      <c r="F1" s="3"/>
      <c r="G1" s="551" t="s">
        <v>0</v>
      </c>
      <c r="H1" s="551"/>
      <c r="I1" s="551"/>
      <c r="J1" s="551"/>
      <c r="K1" s="551"/>
      <c r="P1" s="385" t="s">
        <v>1</v>
      </c>
    </row>
    <row r="2" spans="1:16" ht="35.1" customHeight="1" thickBot="1" x14ac:dyDescent="0.3">
      <c r="A2" s="552" t="s">
        <v>3379</v>
      </c>
      <c r="B2" s="552"/>
      <c r="C2" s="552"/>
      <c r="D2" s="552"/>
      <c r="E2" s="552"/>
      <c r="F2" s="552"/>
      <c r="G2" s="552"/>
      <c r="H2" s="552"/>
      <c r="I2" s="552"/>
      <c r="J2" s="552"/>
      <c r="K2" s="552"/>
      <c r="O2" s="2"/>
    </row>
    <row r="3" spans="1:16" ht="45.75" thickBot="1" x14ac:dyDescent="0.3">
      <c r="A3" s="213"/>
      <c r="B3" s="28" t="s">
        <v>2</v>
      </c>
      <c r="C3" s="29" t="s">
        <v>3</v>
      </c>
      <c r="D3" s="509" t="s">
        <v>4</v>
      </c>
      <c r="E3" s="31" t="s">
        <v>5</v>
      </c>
      <c r="F3" s="31" t="s">
        <v>6</v>
      </c>
      <c r="G3" s="523" t="s">
        <v>7</v>
      </c>
      <c r="H3" s="32"/>
      <c r="I3" s="96" t="s">
        <v>3391</v>
      </c>
      <c r="J3" s="33"/>
      <c r="K3" s="382" t="s">
        <v>8</v>
      </c>
      <c r="L3" s="2"/>
      <c r="M3" s="34" t="s">
        <v>3380</v>
      </c>
      <c r="N3" s="2"/>
      <c r="O3" s="554" t="s">
        <v>9</v>
      </c>
      <c r="P3" s="555"/>
    </row>
    <row r="4" spans="1:16" s="42" customFormat="1" ht="15.75" thickBot="1" x14ac:dyDescent="0.3">
      <c r="A4" s="248"/>
      <c r="B4" s="238" t="s">
        <v>3535</v>
      </c>
      <c r="C4" s="35">
        <f>C5+C24+C34+C37</f>
        <v>2654</v>
      </c>
      <c r="D4" s="510">
        <f>D5+D24+D34+D37</f>
        <v>309095.60000000003</v>
      </c>
      <c r="E4" s="37">
        <v>0.5</v>
      </c>
      <c r="F4" s="38">
        <v>0.12</v>
      </c>
      <c r="G4" s="524">
        <f>ROUND(D4*(1-E4)*(1-F4),-1)</f>
        <v>136000</v>
      </c>
      <c r="H4" s="40"/>
      <c r="I4" s="41">
        <f>SUM(G4*$M$5*$M$10)</f>
        <v>54400</v>
      </c>
      <c r="J4" s="3"/>
      <c r="K4" s="381">
        <f>I4/1.07</f>
        <v>50841.121495327097</v>
      </c>
      <c r="M4" s="43" t="s">
        <v>10</v>
      </c>
      <c r="N4" s="3"/>
      <c r="O4" s="556" t="s">
        <v>10</v>
      </c>
      <c r="P4" s="557"/>
    </row>
    <row r="5" spans="1:16" ht="15.75" thickBot="1" x14ac:dyDescent="0.3">
      <c r="A5" s="245"/>
      <c r="B5" s="239" t="s">
        <v>11</v>
      </c>
      <c r="C5" s="44">
        <f>SUM(C6:C23)</f>
        <v>1789</v>
      </c>
      <c r="D5" s="511">
        <f>SUM(D6:D23)</f>
        <v>189542.39999999999</v>
      </c>
      <c r="E5" s="434">
        <v>0.4</v>
      </c>
      <c r="F5" s="46">
        <v>0.12</v>
      </c>
      <c r="G5" s="525">
        <f>ROUND(D5*(1-E5)*(1-F5),-1)</f>
        <v>100080</v>
      </c>
      <c r="H5" s="48"/>
      <c r="I5" s="49">
        <f>SUM(G5*$M$5*$M$10)</f>
        <v>40032</v>
      </c>
      <c r="J5" s="50"/>
      <c r="K5" s="376">
        <f t="shared" ref="K5:K43" si="0">I5/1.07</f>
        <v>37413.084112149532</v>
      </c>
      <c r="L5" s="50"/>
      <c r="M5" s="51">
        <v>0.5</v>
      </c>
      <c r="N5" s="50"/>
      <c r="O5" s="52" t="s">
        <v>12</v>
      </c>
      <c r="P5" s="53">
        <v>1</v>
      </c>
    </row>
    <row r="6" spans="1:16" s="25" customFormat="1" x14ac:dyDescent="0.25">
      <c r="A6" s="246"/>
      <c r="B6" s="240" t="s">
        <v>3404</v>
      </c>
      <c r="C6" s="221">
        <v>77</v>
      </c>
      <c r="D6" s="512">
        <v>11085.7</v>
      </c>
      <c r="E6" s="223">
        <v>0.1</v>
      </c>
      <c r="F6" s="224">
        <v>0.12</v>
      </c>
      <c r="G6" s="526">
        <f t="shared" ref="G6:G33" si="1">ROUND(D6*(1-E6)*(1-F6),-1)</f>
        <v>8780</v>
      </c>
      <c r="H6" s="54"/>
      <c r="I6" s="234">
        <f t="shared" ref="I6:I43" si="2">SUM(G6*$M$5*$M$10)</f>
        <v>3512</v>
      </c>
      <c r="J6" s="27"/>
      <c r="K6" s="377">
        <f t="shared" si="0"/>
        <v>3282.2429906542056</v>
      </c>
      <c r="L6" s="27"/>
      <c r="M6" s="27"/>
      <c r="N6" s="27"/>
      <c r="O6" s="55" t="s">
        <v>13</v>
      </c>
      <c r="P6" s="56">
        <v>0.5</v>
      </c>
    </row>
    <row r="7" spans="1:16" s="25" customFormat="1" ht="15.75" thickBot="1" x14ac:dyDescent="0.3">
      <c r="A7" s="246"/>
      <c r="B7" s="240" t="s">
        <v>3405</v>
      </c>
      <c r="C7" s="221">
        <v>74</v>
      </c>
      <c r="D7" s="512">
        <v>7364.5</v>
      </c>
      <c r="E7" s="223">
        <v>0.1</v>
      </c>
      <c r="F7" s="224">
        <v>0.12</v>
      </c>
      <c r="G7" s="526">
        <f t="shared" si="1"/>
        <v>5830</v>
      </c>
      <c r="H7" s="57"/>
      <c r="I7" s="235">
        <f t="shared" si="2"/>
        <v>2332</v>
      </c>
      <c r="J7" s="27"/>
      <c r="K7" s="377">
        <f t="shared" si="0"/>
        <v>2179.4392523364486</v>
      </c>
      <c r="L7" s="27"/>
      <c r="M7" s="27"/>
      <c r="N7" s="27"/>
      <c r="O7" s="58" t="s">
        <v>14</v>
      </c>
      <c r="P7" s="59">
        <v>0.75</v>
      </c>
    </row>
    <row r="8" spans="1:16" ht="15.75" thickBot="1" x14ac:dyDescent="0.3">
      <c r="A8" s="245"/>
      <c r="B8" s="240" t="s">
        <v>3406</v>
      </c>
      <c r="C8" s="221">
        <v>82</v>
      </c>
      <c r="D8" s="512">
        <v>9298.5</v>
      </c>
      <c r="E8" s="223">
        <v>0.1</v>
      </c>
      <c r="F8" s="224">
        <v>0.12</v>
      </c>
      <c r="G8" s="526">
        <f t="shared" si="1"/>
        <v>7360</v>
      </c>
      <c r="H8" s="54"/>
      <c r="I8" s="235">
        <f t="shared" si="2"/>
        <v>2944</v>
      </c>
      <c r="J8" s="60"/>
      <c r="K8" s="377">
        <f t="shared" si="0"/>
        <v>2751.4018691588785</v>
      </c>
      <c r="L8" s="60"/>
      <c r="M8" s="60"/>
      <c r="N8" s="60"/>
      <c r="O8" s="61"/>
      <c r="P8" s="62"/>
    </row>
    <row r="9" spans="1:16" ht="15.75" thickBot="1" x14ac:dyDescent="0.3">
      <c r="A9" s="245"/>
      <c r="B9" s="241" t="s">
        <v>3407</v>
      </c>
      <c r="C9" s="221">
        <v>132</v>
      </c>
      <c r="D9" s="512">
        <v>13297</v>
      </c>
      <c r="E9" s="223">
        <v>0.1</v>
      </c>
      <c r="F9" s="224">
        <v>0.12</v>
      </c>
      <c r="G9" s="526">
        <f t="shared" si="1"/>
        <v>10530</v>
      </c>
      <c r="H9" s="54"/>
      <c r="I9" s="235">
        <f t="shared" si="2"/>
        <v>4212</v>
      </c>
      <c r="J9" s="60"/>
      <c r="K9" s="377">
        <f t="shared" si="0"/>
        <v>3936.4485981308408</v>
      </c>
      <c r="L9" s="60"/>
      <c r="M9" s="63" t="s">
        <v>15</v>
      </c>
      <c r="N9" s="60"/>
      <c r="O9" s="549" t="s">
        <v>16</v>
      </c>
      <c r="P9" s="550"/>
    </row>
    <row r="10" spans="1:16" ht="15.75" thickBot="1" x14ac:dyDescent="0.3">
      <c r="A10" s="245"/>
      <c r="B10" s="240" t="s">
        <v>3408</v>
      </c>
      <c r="C10" s="226">
        <v>20</v>
      </c>
      <c r="D10" s="513">
        <v>1782.0000000000002</v>
      </c>
      <c r="E10" s="223">
        <v>0.1</v>
      </c>
      <c r="F10" s="224">
        <v>0.12</v>
      </c>
      <c r="G10" s="526">
        <f t="shared" si="1"/>
        <v>1410</v>
      </c>
      <c r="H10" s="54"/>
      <c r="I10" s="235">
        <f t="shared" si="2"/>
        <v>564</v>
      </c>
      <c r="J10" s="60"/>
      <c r="K10" s="377">
        <f t="shared" si="0"/>
        <v>527.10280373831768</v>
      </c>
      <c r="L10" s="60"/>
      <c r="M10" s="51">
        <v>0.8</v>
      </c>
      <c r="N10" s="60"/>
      <c r="O10" s="64" t="s">
        <v>17</v>
      </c>
      <c r="P10" s="65" t="s">
        <v>18</v>
      </c>
    </row>
    <row r="11" spans="1:16" x14ac:dyDescent="0.25">
      <c r="A11" s="245"/>
      <c r="B11" s="240" t="s">
        <v>3409</v>
      </c>
      <c r="C11" s="226">
        <v>133</v>
      </c>
      <c r="D11" s="513">
        <v>13346</v>
      </c>
      <c r="E11" s="223">
        <v>0.1</v>
      </c>
      <c r="F11" s="224">
        <v>0.12</v>
      </c>
      <c r="G11" s="526">
        <f t="shared" si="1"/>
        <v>10570</v>
      </c>
      <c r="H11" s="54"/>
      <c r="I11" s="235">
        <f t="shared" si="2"/>
        <v>4228</v>
      </c>
      <c r="J11" s="60"/>
      <c r="K11" s="377">
        <f t="shared" si="0"/>
        <v>3951.4018691588781</v>
      </c>
      <c r="L11" s="60"/>
      <c r="M11" s="60"/>
      <c r="N11" s="60"/>
      <c r="O11" s="66" t="s">
        <v>19</v>
      </c>
      <c r="P11" s="53">
        <v>0.8</v>
      </c>
    </row>
    <row r="12" spans="1:16" x14ac:dyDescent="0.25">
      <c r="A12" s="245"/>
      <c r="B12" s="240" t="s">
        <v>3410</v>
      </c>
      <c r="C12" s="228">
        <v>296</v>
      </c>
      <c r="D12" s="514">
        <v>28345</v>
      </c>
      <c r="E12" s="223">
        <v>0.1</v>
      </c>
      <c r="F12" s="224">
        <v>0.12</v>
      </c>
      <c r="G12" s="526">
        <f t="shared" si="1"/>
        <v>22450</v>
      </c>
      <c r="H12" s="67"/>
      <c r="I12" s="236">
        <f>SUM(G12*$M$5*$M$10)</f>
        <v>8980</v>
      </c>
      <c r="J12" s="60"/>
      <c r="K12" s="377">
        <f t="shared" si="0"/>
        <v>8392.52336448598</v>
      </c>
      <c r="L12" s="60"/>
      <c r="M12" s="60"/>
      <c r="N12" s="60"/>
      <c r="O12" s="68" t="s">
        <v>20</v>
      </c>
      <c r="P12" s="69">
        <v>0.9</v>
      </c>
    </row>
    <row r="13" spans="1:16" s="25" customFormat="1" ht="15.75" thickBot="1" x14ac:dyDescent="0.3">
      <c r="A13" s="246"/>
      <c r="B13" s="240" t="s">
        <v>3411</v>
      </c>
      <c r="C13" s="230">
        <v>211</v>
      </c>
      <c r="D13" s="515">
        <v>23130.5</v>
      </c>
      <c r="E13" s="223">
        <v>0.1</v>
      </c>
      <c r="F13" s="224">
        <v>0.12</v>
      </c>
      <c r="G13" s="526">
        <f t="shared" si="1"/>
        <v>18320</v>
      </c>
      <c r="H13" s="54"/>
      <c r="I13" s="236">
        <f>SUM(G13*$M$5*$M$10)</f>
        <v>7328</v>
      </c>
      <c r="J13" s="27"/>
      <c r="K13" s="377">
        <f t="shared" si="0"/>
        <v>6848.598130841121</v>
      </c>
      <c r="L13" s="27"/>
      <c r="M13" s="27"/>
      <c r="N13" s="27"/>
      <c r="O13" s="70" t="s">
        <v>21</v>
      </c>
      <c r="P13" s="71">
        <v>1</v>
      </c>
    </row>
    <row r="14" spans="1:16" s="73" customFormat="1" x14ac:dyDescent="0.25">
      <c r="A14" s="247"/>
      <c r="B14" s="240" t="s">
        <v>3412</v>
      </c>
      <c r="C14" s="230">
        <v>67</v>
      </c>
      <c r="D14" s="515">
        <v>4877.7000000000007</v>
      </c>
      <c r="E14" s="223">
        <v>0.1</v>
      </c>
      <c r="F14" s="224">
        <v>0.12</v>
      </c>
      <c r="G14" s="526">
        <f t="shared" si="1"/>
        <v>3860</v>
      </c>
      <c r="H14" s="54"/>
      <c r="I14" s="237">
        <f>SUM(G14*$M$5*$M$10)</f>
        <v>1544</v>
      </c>
      <c r="J14" s="72"/>
      <c r="K14" s="377">
        <f t="shared" si="0"/>
        <v>1442.9906542056074</v>
      </c>
      <c r="L14" s="72"/>
      <c r="M14" s="72"/>
      <c r="N14" s="72"/>
      <c r="P14" s="74"/>
    </row>
    <row r="15" spans="1:16" s="25" customFormat="1" x14ac:dyDescent="0.25">
      <c r="A15" s="246"/>
      <c r="B15" s="240" t="s">
        <v>3413</v>
      </c>
      <c r="C15" s="230">
        <v>47</v>
      </c>
      <c r="D15" s="515">
        <v>4894.5</v>
      </c>
      <c r="E15" s="223">
        <v>0.1</v>
      </c>
      <c r="F15" s="224">
        <v>0.12</v>
      </c>
      <c r="G15" s="526">
        <f t="shared" si="1"/>
        <v>3880</v>
      </c>
      <c r="H15" s="54"/>
      <c r="I15" s="237">
        <f t="shared" ref="I15:I23" si="3">SUM(G15*$M$5*$M$10)</f>
        <v>1552</v>
      </c>
      <c r="J15" s="27"/>
      <c r="K15" s="377">
        <f t="shared" si="0"/>
        <v>1450.467289719626</v>
      </c>
      <c r="L15" s="27"/>
      <c r="M15" s="27"/>
      <c r="N15" s="27"/>
      <c r="O15" s="27"/>
      <c r="P15" s="27"/>
    </row>
    <row r="16" spans="1:16" s="25" customFormat="1" x14ac:dyDescent="0.25">
      <c r="A16" s="246"/>
      <c r="B16" s="240" t="s">
        <v>3414</v>
      </c>
      <c r="C16" s="232">
        <v>62</v>
      </c>
      <c r="D16" s="516">
        <v>8346.5</v>
      </c>
      <c r="E16" s="223">
        <v>0.1</v>
      </c>
      <c r="F16" s="224">
        <v>0.12</v>
      </c>
      <c r="G16" s="526">
        <f t="shared" si="1"/>
        <v>6610</v>
      </c>
      <c r="H16" s="54"/>
      <c r="I16" s="237">
        <f t="shared" si="3"/>
        <v>2644</v>
      </c>
      <c r="J16" s="27"/>
      <c r="K16" s="377">
        <f t="shared" si="0"/>
        <v>2471.0280373831774</v>
      </c>
      <c r="L16" s="27"/>
      <c r="M16" s="27"/>
      <c r="N16" s="27"/>
      <c r="O16" s="27"/>
      <c r="P16" s="27"/>
    </row>
    <row r="17" spans="1:16" x14ac:dyDescent="0.25">
      <c r="A17" s="245"/>
      <c r="B17" s="240" t="s">
        <v>3415</v>
      </c>
      <c r="C17" s="230">
        <v>163</v>
      </c>
      <c r="D17" s="515">
        <v>25666.5</v>
      </c>
      <c r="E17" s="223">
        <v>0.1</v>
      </c>
      <c r="F17" s="224">
        <v>0.12</v>
      </c>
      <c r="G17" s="526">
        <f t="shared" si="1"/>
        <v>20330</v>
      </c>
      <c r="H17" s="54"/>
      <c r="I17" s="237">
        <f t="shared" si="3"/>
        <v>8132</v>
      </c>
      <c r="J17" s="60"/>
      <c r="K17" s="377">
        <f t="shared" si="0"/>
        <v>7600</v>
      </c>
      <c r="L17" s="60"/>
      <c r="M17" s="60"/>
      <c r="N17" s="27"/>
      <c r="O17" s="27"/>
      <c r="P17" s="27"/>
    </row>
    <row r="18" spans="1:16" x14ac:dyDescent="0.25">
      <c r="A18" s="245"/>
      <c r="B18" s="240" t="s">
        <v>3416</v>
      </c>
      <c r="C18" s="230">
        <v>17</v>
      </c>
      <c r="D18" s="515">
        <v>2009.5</v>
      </c>
      <c r="E18" s="223">
        <v>0.1</v>
      </c>
      <c r="F18" s="224">
        <v>0.12</v>
      </c>
      <c r="G18" s="526">
        <f t="shared" si="1"/>
        <v>1590</v>
      </c>
      <c r="H18" s="54"/>
      <c r="I18" s="237">
        <f t="shared" si="3"/>
        <v>636</v>
      </c>
      <c r="J18" s="60"/>
      <c r="K18" s="377">
        <f t="shared" si="0"/>
        <v>594.3925233644859</v>
      </c>
      <c r="L18" s="60"/>
      <c r="M18" s="60"/>
      <c r="N18" s="27"/>
      <c r="O18" s="27"/>
      <c r="P18" s="27"/>
    </row>
    <row r="19" spans="1:16" x14ac:dyDescent="0.25">
      <c r="A19" s="245"/>
      <c r="B19" s="240" t="s">
        <v>3417</v>
      </c>
      <c r="C19" s="230">
        <v>74</v>
      </c>
      <c r="D19" s="515">
        <v>6135</v>
      </c>
      <c r="E19" s="223">
        <v>0.1</v>
      </c>
      <c r="F19" s="224">
        <v>0.12</v>
      </c>
      <c r="G19" s="526">
        <f t="shared" si="1"/>
        <v>4860</v>
      </c>
      <c r="H19" s="54"/>
      <c r="I19" s="237">
        <f t="shared" si="3"/>
        <v>1944</v>
      </c>
      <c r="J19" s="60"/>
      <c r="K19" s="377">
        <f t="shared" si="0"/>
        <v>1816.8224299065419</v>
      </c>
      <c r="L19" s="60"/>
      <c r="M19" s="60"/>
      <c r="N19" s="27"/>
      <c r="O19" s="27"/>
      <c r="P19" s="27"/>
    </row>
    <row r="20" spans="1:16" x14ac:dyDescent="0.25">
      <c r="A20" s="245"/>
      <c r="B20" s="240" t="s">
        <v>3418</v>
      </c>
      <c r="C20" s="230">
        <v>170</v>
      </c>
      <c r="D20" s="515">
        <v>15963</v>
      </c>
      <c r="E20" s="223">
        <v>0.1</v>
      </c>
      <c r="F20" s="224">
        <v>0.12</v>
      </c>
      <c r="G20" s="526">
        <f t="shared" si="1"/>
        <v>12640</v>
      </c>
      <c r="H20" s="54"/>
      <c r="I20" s="237">
        <f t="shared" si="3"/>
        <v>5056</v>
      </c>
      <c r="J20" s="60"/>
      <c r="K20" s="377">
        <f t="shared" si="0"/>
        <v>4725.2336448598126</v>
      </c>
      <c r="L20" s="60"/>
      <c r="M20" s="60"/>
      <c r="N20" s="27"/>
      <c r="O20" s="27"/>
      <c r="P20" s="27"/>
    </row>
    <row r="21" spans="1:16" x14ac:dyDescent="0.25">
      <c r="A21" s="245"/>
      <c r="B21" s="240" t="s">
        <v>3419</v>
      </c>
      <c r="C21" s="230">
        <v>68</v>
      </c>
      <c r="D21" s="515">
        <v>6260.5</v>
      </c>
      <c r="E21" s="223">
        <v>0.1</v>
      </c>
      <c r="F21" s="224">
        <v>0.12</v>
      </c>
      <c r="G21" s="526">
        <f t="shared" si="1"/>
        <v>4960</v>
      </c>
      <c r="H21" s="54"/>
      <c r="I21" s="237">
        <f t="shared" si="3"/>
        <v>1984</v>
      </c>
      <c r="J21" s="60"/>
      <c r="K21" s="377">
        <f t="shared" si="0"/>
        <v>1854.2056074766354</v>
      </c>
      <c r="L21" s="60"/>
      <c r="M21" s="60"/>
      <c r="N21" s="27"/>
      <c r="O21" s="27"/>
      <c r="P21" s="27"/>
    </row>
    <row r="22" spans="1:16" x14ac:dyDescent="0.25">
      <c r="A22" s="245"/>
      <c r="B22" s="240" t="s">
        <v>3420</v>
      </c>
      <c r="C22" s="230">
        <v>74</v>
      </c>
      <c r="D22" s="515">
        <v>5823.5</v>
      </c>
      <c r="E22" s="223">
        <v>0.1</v>
      </c>
      <c r="F22" s="224">
        <v>0.12</v>
      </c>
      <c r="G22" s="526">
        <f t="shared" si="1"/>
        <v>4610</v>
      </c>
      <c r="H22" s="54"/>
      <c r="I22" s="237">
        <f t="shared" si="3"/>
        <v>1844</v>
      </c>
      <c r="J22" s="60"/>
      <c r="K22" s="377">
        <f t="shared" si="0"/>
        <v>1723.3644859813082</v>
      </c>
      <c r="L22" s="60"/>
      <c r="M22" s="60"/>
      <c r="N22" s="27"/>
      <c r="O22" s="27"/>
      <c r="P22" s="27"/>
    </row>
    <row r="23" spans="1:16" x14ac:dyDescent="0.25">
      <c r="A23" s="245"/>
      <c r="B23" s="240" t="s">
        <v>3421</v>
      </c>
      <c r="C23" s="230">
        <v>22</v>
      </c>
      <c r="D23" s="515">
        <v>1916.5</v>
      </c>
      <c r="E23" s="223">
        <v>0.1</v>
      </c>
      <c r="F23" s="224">
        <v>0.12</v>
      </c>
      <c r="G23" s="526">
        <f t="shared" si="1"/>
        <v>1520</v>
      </c>
      <c r="H23" s="54"/>
      <c r="I23" s="237">
        <f t="shared" si="3"/>
        <v>608</v>
      </c>
      <c r="J23" s="60"/>
      <c r="K23" s="377">
        <f t="shared" si="0"/>
        <v>568.2242990654205</v>
      </c>
      <c r="L23" s="60"/>
      <c r="M23" s="60"/>
      <c r="N23" s="27"/>
      <c r="O23" s="27"/>
      <c r="P23" s="27"/>
    </row>
    <row r="24" spans="1:16" x14ac:dyDescent="0.25">
      <c r="A24" s="249"/>
      <c r="B24" s="242" t="s">
        <v>22</v>
      </c>
      <c r="C24" s="75">
        <f>SUM(C25:C33)</f>
        <v>673</v>
      </c>
      <c r="D24" s="517">
        <f>SUM(D25:D33)</f>
        <v>93046</v>
      </c>
      <c r="E24" s="435">
        <v>0.35</v>
      </c>
      <c r="F24" s="77">
        <v>0.12</v>
      </c>
      <c r="G24" s="527">
        <f t="shared" si="1"/>
        <v>53220</v>
      </c>
      <c r="H24" s="67"/>
      <c r="I24" s="79">
        <f t="shared" si="2"/>
        <v>21288</v>
      </c>
      <c r="J24" s="60"/>
      <c r="K24" s="378">
        <f t="shared" si="0"/>
        <v>19895.327102803738</v>
      </c>
      <c r="L24" s="60"/>
      <c r="M24" s="60"/>
      <c r="N24" s="27"/>
      <c r="O24" s="27"/>
      <c r="P24" s="27"/>
    </row>
    <row r="25" spans="1:16" ht="15" customHeight="1" x14ac:dyDescent="0.25">
      <c r="A25" s="249"/>
      <c r="B25" s="250" t="s">
        <v>3422</v>
      </c>
      <c r="C25" s="251">
        <v>94</v>
      </c>
      <c r="D25" s="515">
        <v>10174.5</v>
      </c>
      <c r="E25" s="252">
        <v>0.1</v>
      </c>
      <c r="F25" s="252">
        <v>0.12</v>
      </c>
      <c r="G25" s="528">
        <f t="shared" si="1"/>
        <v>8060</v>
      </c>
      <c r="H25" s="54"/>
      <c r="I25" s="257">
        <f t="shared" si="2"/>
        <v>3224</v>
      </c>
      <c r="J25" s="60"/>
      <c r="K25" s="377">
        <f t="shared" si="0"/>
        <v>3013.0841121495328</v>
      </c>
      <c r="L25" s="60"/>
      <c r="M25" s="60"/>
      <c r="N25" s="27"/>
      <c r="O25" s="27"/>
      <c r="P25" s="27"/>
    </row>
    <row r="26" spans="1:16" ht="15" customHeight="1" x14ac:dyDescent="0.25">
      <c r="A26" s="249"/>
      <c r="B26" s="254" t="s">
        <v>3423</v>
      </c>
      <c r="C26" s="251">
        <v>167</v>
      </c>
      <c r="D26" s="515">
        <v>17821</v>
      </c>
      <c r="E26" s="252">
        <v>0.1</v>
      </c>
      <c r="F26" s="252">
        <v>0.12</v>
      </c>
      <c r="G26" s="528">
        <f t="shared" si="1"/>
        <v>14110</v>
      </c>
      <c r="H26" s="54"/>
      <c r="I26" s="257">
        <f t="shared" si="2"/>
        <v>5644</v>
      </c>
      <c r="J26" s="60"/>
      <c r="K26" s="377">
        <f t="shared" si="0"/>
        <v>5274.7663551401865</v>
      </c>
      <c r="L26" s="60"/>
      <c r="M26" s="60"/>
      <c r="N26" s="27"/>
      <c r="O26" s="27"/>
      <c r="P26" s="27"/>
    </row>
    <row r="27" spans="1:16" ht="15" customHeight="1" x14ac:dyDescent="0.25">
      <c r="A27" s="249"/>
      <c r="B27" s="254" t="s">
        <v>3424</v>
      </c>
      <c r="C27" s="251">
        <v>85</v>
      </c>
      <c r="D27" s="515">
        <v>10670.5</v>
      </c>
      <c r="E27" s="252">
        <v>0.1</v>
      </c>
      <c r="F27" s="252">
        <v>0.12</v>
      </c>
      <c r="G27" s="528">
        <f t="shared" si="1"/>
        <v>8450</v>
      </c>
      <c r="H27" s="54"/>
      <c r="I27" s="257">
        <f t="shared" si="2"/>
        <v>3380</v>
      </c>
      <c r="J27" s="60"/>
      <c r="K27" s="377">
        <f t="shared" si="0"/>
        <v>3158.8785046728972</v>
      </c>
      <c r="L27" s="60"/>
      <c r="M27" s="60"/>
      <c r="N27" s="27"/>
      <c r="O27" s="27"/>
      <c r="P27" s="27"/>
    </row>
    <row r="28" spans="1:16" x14ac:dyDescent="0.25">
      <c r="A28" s="249"/>
      <c r="B28" s="254" t="s">
        <v>3425</v>
      </c>
      <c r="C28" s="251">
        <v>127</v>
      </c>
      <c r="D28" s="515">
        <v>21021</v>
      </c>
      <c r="E28" s="252">
        <v>0.1</v>
      </c>
      <c r="F28" s="252">
        <v>0.12</v>
      </c>
      <c r="G28" s="528">
        <f t="shared" si="1"/>
        <v>16650</v>
      </c>
      <c r="H28" s="54"/>
      <c r="I28" s="257">
        <f t="shared" si="2"/>
        <v>6660</v>
      </c>
      <c r="J28" s="60"/>
      <c r="K28" s="377">
        <f t="shared" si="0"/>
        <v>6224.2990654205605</v>
      </c>
      <c r="L28" s="60"/>
      <c r="M28" s="60"/>
      <c r="N28" s="27"/>
      <c r="O28" s="380"/>
      <c r="P28" s="27"/>
    </row>
    <row r="29" spans="1:16" x14ac:dyDescent="0.25">
      <c r="A29" s="249"/>
      <c r="B29" s="254" t="s">
        <v>3426</v>
      </c>
      <c r="C29" s="251">
        <v>32</v>
      </c>
      <c r="D29" s="515">
        <v>4395</v>
      </c>
      <c r="E29" s="252">
        <v>0.1</v>
      </c>
      <c r="F29" s="252">
        <v>0.12</v>
      </c>
      <c r="G29" s="528">
        <f t="shared" si="1"/>
        <v>3480</v>
      </c>
      <c r="H29" s="80"/>
      <c r="I29" s="257">
        <f t="shared" si="2"/>
        <v>1392</v>
      </c>
      <c r="J29" s="60"/>
      <c r="K29" s="377">
        <f t="shared" si="0"/>
        <v>1300.9345794392523</v>
      </c>
      <c r="L29" s="60"/>
      <c r="M29" s="60"/>
      <c r="N29" s="27"/>
      <c r="O29" s="27"/>
      <c r="P29" s="27"/>
    </row>
    <row r="30" spans="1:16" x14ac:dyDescent="0.25">
      <c r="A30" s="249"/>
      <c r="B30" s="254" t="s">
        <v>3427</v>
      </c>
      <c r="C30" s="251">
        <v>26</v>
      </c>
      <c r="D30" s="516">
        <v>3099.5</v>
      </c>
      <c r="E30" s="252">
        <v>0.1</v>
      </c>
      <c r="F30" s="252">
        <v>0.12</v>
      </c>
      <c r="G30" s="528">
        <f t="shared" si="1"/>
        <v>2450</v>
      </c>
      <c r="H30" s="54"/>
      <c r="I30" s="257">
        <f t="shared" si="2"/>
        <v>980</v>
      </c>
      <c r="J30" s="60"/>
      <c r="K30" s="377">
        <f t="shared" si="0"/>
        <v>915.8878504672897</v>
      </c>
      <c r="L30" s="60"/>
      <c r="M30" s="60"/>
      <c r="N30" s="27"/>
      <c r="O30" s="27"/>
      <c r="P30" s="27"/>
    </row>
    <row r="31" spans="1:16" x14ac:dyDescent="0.25">
      <c r="A31" s="249"/>
      <c r="B31" s="254" t="s">
        <v>3428</v>
      </c>
      <c r="C31" s="255">
        <v>71</v>
      </c>
      <c r="D31" s="518">
        <v>9593</v>
      </c>
      <c r="E31" s="252">
        <v>0.1</v>
      </c>
      <c r="F31" s="252">
        <v>0.12</v>
      </c>
      <c r="G31" s="528">
        <f t="shared" si="1"/>
        <v>7600</v>
      </c>
      <c r="H31" s="54"/>
      <c r="I31" s="257">
        <f t="shared" si="2"/>
        <v>3040</v>
      </c>
      <c r="J31" s="60"/>
      <c r="K31" s="377">
        <f t="shared" si="0"/>
        <v>2841.1214953271028</v>
      </c>
      <c r="L31" s="60"/>
      <c r="M31" s="60"/>
      <c r="N31" s="27"/>
      <c r="O31" s="27"/>
      <c r="P31" s="27"/>
    </row>
    <row r="32" spans="1:16" x14ac:dyDescent="0.25">
      <c r="A32" s="249"/>
      <c r="B32" s="254" t="s">
        <v>3429</v>
      </c>
      <c r="C32" s="255">
        <v>33</v>
      </c>
      <c r="D32" s="518">
        <v>6507.5</v>
      </c>
      <c r="E32" s="252">
        <v>0.1</v>
      </c>
      <c r="F32" s="252">
        <v>0.12</v>
      </c>
      <c r="G32" s="528">
        <f t="shared" si="1"/>
        <v>5150</v>
      </c>
      <c r="H32" s="54"/>
      <c r="I32" s="257">
        <f t="shared" si="2"/>
        <v>2060</v>
      </c>
      <c r="J32" s="60"/>
      <c r="K32" s="377">
        <f t="shared" si="0"/>
        <v>1925.233644859813</v>
      </c>
      <c r="L32" s="60"/>
      <c r="M32" s="60"/>
      <c r="N32" s="27"/>
      <c r="O32" s="27"/>
      <c r="P32" s="27"/>
    </row>
    <row r="33" spans="1:16" x14ac:dyDescent="0.25">
      <c r="A33" s="249"/>
      <c r="B33" s="256" t="s">
        <v>3430</v>
      </c>
      <c r="C33" s="255">
        <v>38</v>
      </c>
      <c r="D33" s="518">
        <v>9764</v>
      </c>
      <c r="E33" s="252">
        <v>0.1</v>
      </c>
      <c r="F33" s="252">
        <v>0.12</v>
      </c>
      <c r="G33" s="528">
        <f t="shared" si="1"/>
        <v>7730</v>
      </c>
      <c r="H33" s="54"/>
      <c r="I33" s="257">
        <f t="shared" si="2"/>
        <v>3092</v>
      </c>
      <c r="J33" s="60"/>
      <c r="K33" s="377">
        <f t="shared" si="0"/>
        <v>2889.7196261682243</v>
      </c>
      <c r="L33" s="60"/>
      <c r="M33" s="60"/>
      <c r="N33" s="27"/>
      <c r="O33" s="27"/>
      <c r="P33" s="27"/>
    </row>
    <row r="34" spans="1:16" x14ac:dyDescent="0.25">
      <c r="A34" s="258"/>
      <c r="B34" s="243" t="s">
        <v>3432</v>
      </c>
      <c r="C34" s="81">
        <f>SUM(C35:C36)</f>
        <v>81</v>
      </c>
      <c r="D34" s="519">
        <f>SUM(D35:D36)</f>
        <v>18412.2</v>
      </c>
      <c r="E34" s="431">
        <v>0.2</v>
      </c>
      <c r="F34" s="82">
        <v>0.12</v>
      </c>
      <c r="G34" s="529">
        <f>ROUND(D34*(1-E34)*(1-F34),-1)</f>
        <v>12960</v>
      </c>
      <c r="H34" s="67"/>
      <c r="I34" s="83">
        <f t="shared" si="2"/>
        <v>5184</v>
      </c>
      <c r="J34" s="60"/>
      <c r="K34" s="378">
        <f t="shared" si="0"/>
        <v>4844.8598130841119</v>
      </c>
      <c r="L34" s="60"/>
      <c r="M34" s="60"/>
      <c r="N34" s="27"/>
      <c r="O34" s="27"/>
      <c r="P34" s="27"/>
    </row>
    <row r="35" spans="1:16" ht="15" customHeight="1" x14ac:dyDescent="0.25">
      <c r="A35" s="258"/>
      <c r="B35" s="259" t="s">
        <v>3431</v>
      </c>
      <c r="C35" s="251">
        <v>65</v>
      </c>
      <c r="D35" s="515">
        <v>15957.7</v>
      </c>
      <c r="E35" s="252">
        <v>0.1</v>
      </c>
      <c r="F35" s="252">
        <v>0.12</v>
      </c>
      <c r="G35" s="528">
        <f t="shared" ref="G35:G43" si="4">ROUND(D35*(1-E35)*(1-F35),-1)</f>
        <v>12640</v>
      </c>
      <c r="H35" s="54"/>
      <c r="I35" s="257">
        <f t="shared" si="2"/>
        <v>5056</v>
      </c>
      <c r="J35" s="60"/>
      <c r="K35" s="377">
        <f t="shared" si="0"/>
        <v>4725.2336448598126</v>
      </c>
      <c r="L35" s="60"/>
      <c r="M35" s="60"/>
      <c r="N35" s="27"/>
      <c r="O35" s="27"/>
      <c r="P35" s="27"/>
    </row>
    <row r="36" spans="1:16" x14ac:dyDescent="0.25">
      <c r="A36" s="258"/>
      <c r="B36" s="259" t="s">
        <v>3433</v>
      </c>
      <c r="C36" s="251">
        <v>16</v>
      </c>
      <c r="D36" s="515">
        <v>2454.5</v>
      </c>
      <c r="E36" s="252">
        <v>0.1</v>
      </c>
      <c r="F36" s="252">
        <v>0.12</v>
      </c>
      <c r="G36" s="528">
        <f t="shared" si="4"/>
        <v>1940</v>
      </c>
      <c r="H36" s="54"/>
      <c r="I36" s="257">
        <f t="shared" si="2"/>
        <v>776</v>
      </c>
      <c r="J36" s="60"/>
      <c r="K36" s="377">
        <f t="shared" si="0"/>
        <v>725.23364485981301</v>
      </c>
      <c r="L36" s="60"/>
      <c r="M36" s="60"/>
      <c r="N36" s="27"/>
      <c r="O36" s="27"/>
      <c r="P36" s="27"/>
    </row>
    <row r="37" spans="1:16" s="20" customFormat="1" x14ac:dyDescent="0.25">
      <c r="A37" s="260"/>
      <c r="B37" s="244" t="s">
        <v>3434</v>
      </c>
      <c r="C37" s="84">
        <f>SUM(C38:C43)</f>
        <v>111</v>
      </c>
      <c r="D37" s="520">
        <f>SUM(D38:D43)</f>
        <v>8095</v>
      </c>
      <c r="E37" s="432">
        <v>0.2</v>
      </c>
      <c r="F37" s="85">
        <v>0.12</v>
      </c>
      <c r="G37" s="530">
        <f t="shared" si="4"/>
        <v>5700</v>
      </c>
      <c r="H37" s="67"/>
      <c r="I37" s="86">
        <f t="shared" si="2"/>
        <v>2280</v>
      </c>
      <c r="J37" s="87"/>
      <c r="K37" s="378">
        <f t="shared" si="0"/>
        <v>2130.8411214953271</v>
      </c>
      <c r="L37" s="87"/>
      <c r="M37" s="87"/>
      <c r="N37" s="88"/>
      <c r="O37" s="88"/>
      <c r="P37" s="88"/>
    </row>
    <row r="38" spans="1:16" x14ac:dyDescent="0.25">
      <c r="A38" s="261"/>
      <c r="B38" s="259" t="s">
        <v>3435</v>
      </c>
      <c r="C38" s="251">
        <v>31</v>
      </c>
      <c r="D38" s="515">
        <v>2235</v>
      </c>
      <c r="E38" s="252">
        <v>0.1</v>
      </c>
      <c r="F38" s="252">
        <v>0.12</v>
      </c>
      <c r="G38" s="528">
        <f t="shared" si="4"/>
        <v>1770</v>
      </c>
      <c r="H38" s="54"/>
      <c r="I38" s="257">
        <f t="shared" si="2"/>
        <v>708</v>
      </c>
      <c r="J38" s="60"/>
      <c r="K38" s="377">
        <f t="shared" si="0"/>
        <v>661.68224299065412</v>
      </c>
      <c r="L38" s="60"/>
      <c r="M38" s="60"/>
      <c r="N38" s="27"/>
      <c r="O38" s="27"/>
      <c r="P38" s="27"/>
    </row>
    <row r="39" spans="1:16" x14ac:dyDescent="0.25">
      <c r="A39" s="261"/>
      <c r="B39" s="259" t="s">
        <v>3436</v>
      </c>
      <c r="C39" s="251">
        <v>27</v>
      </c>
      <c r="D39" s="515">
        <v>1955</v>
      </c>
      <c r="E39" s="252">
        <v>0.1</v>
      </c>
      <c r="F39" s="252">
        <v>0.12</v>
      </c>
      <c r="G39" s="528">
        <f t="shared" si="4"/>
        <v>1550</v>
      </c>
      <c r="H39" s="80"/>
      <c r="I39" s="257">
        <f t="shared" si="2"/>
        <v>620</v>
      </c>
      <c r="J39" s="60"/>
      <c r="K39" s="377">
        <f t="shared" si="0"/>
        <v>579.43925233644859</v>
      </c>
      <c r="L39" s="60"/>
      <c r="M39" s="60"/>
      <c r="N39" s="27"/>
      <c r="O39" s="27"/>
      <c r="P39" s="27"/>
    </row>
    <row r="40" spans="1:16" x14ac:dyDescent="0.25">
      <c r="A40" s="261"/>
      <c r="B40" s="259" t="s">
        <v>3437</v>
      </c>
      <c r="C40" s="251">
        <v>6</v>
      </c>
      <c r="D40" s="516">
        <v>470</v>
      </c>
      <c r="E40" s="252">
        <v>0.1</v>
      </c>
      <c r="F40" s="252">
        <v>0.12</v>
      </c>
      <c r="G40" s="528">
        <f t="shared" si="4"/>
        <v>370</v>
      </c>
      <c r="H40" s="54"/>
      <c r="I40" s="257">
        <f t="shared" si="2"/>
        <v>148</v>
      </c>
      <c r="J40" s="60"/>
      <c r="K40" s="377">
        <f t="shared" si="0"/>
        <v>138.3177570093458</v>
      </c>
      <c r="L40" s="60"/>
      <c r="M40" s="60"/>
      <c r="N40" s="27"/>
      <c r="O40" s="27"/>
      <c r="P40" s="27"/>
    </row>
    <row r="41" spans="1:16" x14ac:dyDescent="0.25">
      <c r="A41" s="261"/>
      <c r="B41" s="262" t="s">
        <v>3438</v>
      </c>
      <c r="C41" s="255">
        <v>14</v>
      </c>
      <c r="D41" s="518">
        <v>990</v>
      </c>
      <c r="E41" s="252">
        <v>0.1</v>
      </c>
      <c r="F41" s="252">
        <v>0.12</v>
      </c>
      <c r="G41" s="531">
        <f t="shared" si="4"/>
        <v>780</v>
      </c>
      <c r="H41" s="54"/>
      <c r="I41" s="257">
        <f t="shared" si="2"/>
        <v>312</v>
      </c>
      <c r="J41" s="60"/>
      <c r="K41" s="377">
        <f t="shared" si="0"/>
        <v>291.58878504672896</v>
      </c>
      <c r="L41" s="60"/>
      <c r="M41" s="60"/>
      <c r="N41" s="27"/>
      <c r="O41" s="27"/>
      <c r="P41" s="27"/>
    </row>
    <row r="42" spans="1:16" x14ac:dyDescent="0.25">
      <c r="A42" s="261"/>
      <c r="B42" s="262" t="s">
        <v>3439</v>
      </c>
      <c r="C42" s="255">
        <v>13</v>
      </c>
      <c r="D42" s="518">
        <v>965</v>
      </c>
      <c r="E42" s="252">
        <v>0.1</v>
      </c>
      <c r="F42" s="252">
        <v>0.12</v>
      </c>
      <c r="G42" s="531">
        <f t="shared" si="4"/>
        <v>760</v>
      </c>
      <c r="H42" s="54"/>
      <c r="I42" s="257">
        <f t="shared" si="2"/>
        <v>304</v>
      </c>
      <c r="J42" s="60"/>
      <c r="K42" s="377">
        <f t="shared" si="0"/>
        <v>284.11214953271025</v>
      </c>
      <c r="L42" s="60"/>
      <c r="M42" s="60"/>
      <c r="N42" s="27"/>
      <c r="O42" s="27"/>
      <c r="P42" s="27"/>
    </row>
    <row r="43" spans="1:16" ht="15.75" thickBot="1" x14ac:dyDescent="0.3">
      <c r="A43" s="269"/>
      <c r="B43" s="263" t="s">
        <v>3440</v>
      </c>
      <c r="C43" s="264">
        <v>20</v>
      </c>
      <c r="D43" s="521">
        <v>1480</v>
      </c>
      <c r="E43" s="266">
        <v>0.1</v>
      </c>
      <c r="F43" s="266">
        <v>0.12</v>
      </c>
      <c r="G43" s="532">
        <f t="shared" si="4"/>
        <v>1170</v>
      </c>
      <c r="H43" s="54"/>
      <c r="I43" s="268">
        <f t="shared" si="2"/>
        <v>468</v>
      </c>
      <c r="J43" s="60"/>
      <c r="K43" s="379">
        <f t="shared" si="0"/>
        <v>437.38317757009344</v>
      </c>
      <c r="L43" s="60"/>
      <c r="M43" s="60"/>
      <c r="N43" s="27"/>
      <c r="O43" s="27"/>
      <c r="P43" s="27"/>
    </row>
    <row r="44" spans="1:16" x14ac:dyDescent="0.25">
      <c r="B44" s="89" t="s">
        <v>23</v>
      </c>
      <c r="N44" s="27"/>
      <c r="O44" s="27"/>
      <c r="P44" s="27"/>
    </row>
    <row r="45" spans="1:16" x14ac:dyDescent="0.25">
      <c r="B45" s="89"/>
      <c r="N45" s="27"/>
      <c r="O45" s="27"/>
      <c r="P45" s="27"/>
    </row>
    <row r="46" spans="1:16" x14ac:dyDescent="0.25">
      <c r="B46" s="91"/>
    </row>
  </sheetData>
  <autoFilter ref="B3:P3" xr:uid="{F23F0D11-63D7-42D4-A4AE-774E5BD82F9F}"/>
  <mergeCells count="6">
    <mergeCell ref="O9:P9"/>
    <mergeCell ref="G1:K1"/>
    <mergeCell ref="A2:K2"/>
    <mergeCell ref="A1:B1"/>
    <mergeCell ref="O3:P3"/>
    <mergeCell ref="O4:P4"/>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0A0D-D1B6-421D-960D-A62D90D950CA}">
  <sheetPr>
    <tabColor theme="5" tint="0.59999389629810485"/>
  </sheetPr>
  <dimension ref="A1:U130"/>
  <sheetViews>
    <sheetView zoomScaleNormal="100" workbookViewId="0">
      <pane ySplit="3" topLeftCell="A4" activePane="bottomLeft" state="frozen"/>
      <selection activeCell="B28" sqref="B28"/>
      <selection pane="bottomLeft" activeCell="I20" sqref="I20"/>
    </sheetView>
  </sheetViews>
  <sheetFormatPr baseColWidth="10" defaultColWidth="9.28515625" defaultRowHeight="15" x14ac:dyDescent="0.25"/>
  <cols>
    <col min="1" max="1" width="3.5703125" style="3" customWidth="1"/>
    <col min="2" max="2" width="33.5703125" style="3" customWidth="1"/>
    <col min="3" max="3" width="24" style="149" customWidth="1"/>
    <col min="4" max="4" width="19.5703125" style="108" customWidth="1"/>
    <col min="5" max="6" width="13.140625" style="457" customWidth="1"/>
    <col min="7" max="7" width="10.42578125" style="42" customWidth="1"/>
    <col min="8" max="8" width="11.5703125" style="150" bestFit="1" customWidth="1"/>
    <col min="9" max="9" width="11.7109375" style="1" bestFit="1" customWidth="1"/>
    <col min="10" max="10" width="11.42578125" style="1" customWidth="1"/>
    <col min="11" max="11" width="12.7109375" style="3" customWidth="1"/>
    <col min="12" max="12" width="1.140625" style="3" customWidth="1"/>
    <col min="13" max="13" width="17.28515625" style="20" customWidth="1"/>
    <col min="14" max="14" width="1.28515625" style="3" customWidth="1"/>
    <col min="15" max="15" width="14.85546875" style="3" customWidth="1"/>
    <col min="16" max="16" width="1.28515625" style="3" customWidth="1"/>
    <col min="17" max="17" width="14.140625" style="3" customWidth="1"/>
    <col min="18" max="18" width="1.28515625" style="3" customWidth="1"/>
    <col min="19" max="19" width="21.5703125" style="3" customWidth="1"/>
    <col min="20" max="20" width="17.42578125" style="3" customWidth="1"/>
    <col min="21" max="21" width="1.42578125" style="3" customWidth="1"/>
    <col min="22" max="16384" width="9.28515625" style="3"/>
  </cols>
  <sheetData>
    <row r="1" spans="1:21" ht="27" customHeight="1" x14ac:dyDescent="0.25">
      <c r="B1" s="12"/>
      <c r="C1" s="12"/>
      <c r="D1" s="13"/>
      <c r="E1" s="445"/>
      <c r="F1" s="42"/>
      <c r="H1" s="3"/>
      <c r="I1" s="3"/>
      <c r="J1" s="551" t="s">
        <v>0</v>
      </c>
      <c r="K1" s="551"/>
      <c r="L1" s="551"/>
      <c r="M1" s="551"/>
      <c r="N1" s="551"/>
      <c r="O1" s="551"/>
      <c r="Q1" s="2" t="s">
        <v>1</v>
      </c>
    </row>
    <row r="2" spans="1:21" ht="35.1" customHeight="1" thickBot="1" x14ac:dyDescent="0.3">
      <c r="A2" s="552" t="s">
        <v>2682</v>
      </c>
      <c r="B2" s="552"/>
      <c r="C2" s="552"/>
      <c r="D2" s="552"/>
      <c r="E2" s="552"/>
      <c r="F2" s="552"/>
      <c r="G2" s="552"/>
      <c r="H2" s="552"/>
      <c r="I2" s="552"/>
      <c r="J2" s="552"/>
      <c r="K2" s="552"/>
      <c r="L2" s="552"/>
      <c r="M2" s="552"/>
      <c r="N2" s="552"/>
      <c r="O2" s="552"/>
    </row>
    <row r="3" spans="1:21" ht="45.75" thickBot="1" x14ac:dyDescent="0.3">
      <c r="A3" s="213"/>
      <c r="B3" s="109"/>
      <c r="C3" s="110" t="s">
        <v>2683</v>
      </c>
      <c r="D3" s="111" t="s">
        <v>58</v>
      </c>
      <c r="E3" s="112" t="s">
        <v>2684</v>
      </c>
      <c r="F3" s="30" t="s">
        <v>2685</v>
      </c>
      <c r="G3" s="439" t="s">
        <v>2686</v>
      </c>
      <c r="H3" s="31" t="s">
        <v>2687</v>
      </c>
      <c r="I3" s="31" t="s">
        <v>5</v>
      </c>
      <c r="J3" s="31" t="s">
        <v>6</v>
      </c>
      <c r="K3" s="113" t="s">
        <v>7</v>
      </c>
      <c r="L3" s="114"/>
      <c r="M3" s="96" t="s">
        <v>3391</v>
      </c>
      <c r="N3" s="114"/>
      <c r="O3" s="382" t="s">
        <v>8</v>
      </c>
      <c r="Q3" s="115" t="s">
        <v>2688</v>
      </c>
      <c r="S3" s="566" t="s">
        <v>9</v>
      </c>
      <c r="T3" s="567"/>
    </row>
    <row r="4" spans="1:21" s="20" customFormat="1" ht="15.75" thickBot="1" x14ac:dyDescent="0.3">
      <c r="A4" s="392"/>
      <c r="B4" s="348" t="s">
        <v>3455</v>
      </c>
      <c r="C4" s="348"/>
      <c r="D4" s="348"/>
      <c r="E4" s="446">
        <f>SUM(E5+E20+E97)</f>
        <v>105</v>
      </c>
      <c r="F4" s="447"/>
      <c r="G4" s="440"/>
      <c r="H4" s="349">
        <f>H5+H20+H97</f>
        <v>41087.15</v>
      </c>
      <c r="I4" s="350">
        <v>0.5</v>
      </c>
      <c r="J4" s="350">
        <v>0.12</v>
      </c>
      <c r="K4" s="351">
        <f>ROUND(H4*(1-I4)*(1-J4),-1)</f>
        <v>18080</v>
      </c>
      <c r="L4" s="48"/>
      <c r="M4" s="356">
        <f>SUM(K4*$Q$5*$Q$10)</f>
        <v>14464</v>
      </c>
      <c r="O4" s="393">
        <f>M4/1.07</f>
        <v>13517.757009345794</v>
      </c>
      <c r="Q4" s="394" t="s">
        <v>10</v>
      </c>
      <c r="S4" s="549" t="s">
        <v>2689</v>
      </c>
      <c r="T4" s="568"/>
    </row>
    <row r="5" spans="1:21" s="20" customFormat="1" ht="15.75" thickBot="1" x14ac:dyDescent="0.3">
      <c r="A5" s="395"/>
      <c r="B5" s="352" t="s">
        <v>3456</v>
      </c>
      <c r="C5" s="352"/>
      <c r="D5" s="352"/>
      <c r="E5" s="448">
        <f>COUNTA(E6:E19)</f>
        <v>14</v>
      </c>
      <c r="F5" s="449"/>
      <c r="G5" s="441"/>
      <c r="H5" s="353">
        <f>SUM(H6:H19)</f>
        <v>5189</v>
      </c>
      <c r="I5" s="354">
        <v>0.3</v>
      </c>
      <c r="J5" s="354">
        <v>0.12</v>
      </c>
      <c r="K5" s="355">
        <f>ROUND(H5*(1-I5)*(1-J5),-1)</f>
        <v>3200</v>
      </c>
      <c r="L5" s="48"/>
      <c r="M5" s="357">
        <f>SUM(K5*$Q$5*$Q$10)</f>
        <v>2560</v>
      </c>
      <c r="O5" s="396">
        <f t="shared" ref="O5:O39" si="0">M5/1.07</f>
        <v>2392.5233644859813</v>
      </c>
      <c r="Q5" s="51">
        <v>1</v>
      </c>
      <c r="S5" s="52" t="s">
        <v>12</v>
      </c>
      <c r="T5" s="426">
        <v>1</v>
      </c>
    </row>
    <row r="6" spans="1:21" s="42" customFormat="1" x14ac:dyDescent="0.25">
      <c r="A6" s="281"/>
      <c r="B6" s="282" t="s">
        <v>2690</v>
      </c>
      <c r="C6" s="283" t="s">
        <v>2691</v>
      </c>
      <c r="D6" s="283" t="s">
        <v>43</v>
      </c>
      <c r="E6" s="284" t="s">
        <v>2692</v>
      </c>
      <c r="F6" s="285" t="s">
        <v>2693</v>
      </c>
      <c r="G6" s="286" t="s">
        <v>2694</v>
      </c>
      <c r="H6" s="287">
        <v>269</v>
      </c>
      <c r="I6" s="288"/>
      <c r="J6" s="288"/>
      <c r="K6" s="289"/>
      <c r="L6" s="116"/>
      <c r="M6" s="306"/>
      <c r="O6" s="117"/>
      <c r="S6" s="55" t="s">
        <v>13</v>
      </c>
      <c r="T6" s="118">
        <v>1</v>
      </c>
    </row>
    <row r="7" spans="1:21" s="42" customFormat="1" ht="15.75" thickBot="1" x14ac:dyDescent="0.3">
      <c r="A7" s="281"/>
      <c r="B7" s="282" t="s">
        <v>2695</v>
      </c>
      <c r="C7" s="283" t="s">
        <v>2696</v>
      </c>
      <c r="D7" s="283" t="s">
        <v>43</v>
      </c>
      <c r="E7" s="284" t="s">
        <v>2697</v>
      </c>
      <c r="F7" s="285" t="s">
        <v>2698</v>
      </c>
      <c r="G7" s="286" t="s">
        <v>2699</v>
      </c>
      <c r="H7" s="287">
        <v>399</v>
      </c>
      <c r="I7" s="288"/>
      <c r="J7" s="288"/>
      <c r="K7" s="289"/>
      <c r="L7" s="116"/>
      <c r="M7" s="306"/>
      <c r="O7" s="117"/>
      <c r="S7" s="58" t="s">
        <v>14</v>
      </c>
      <c r="T7" s="119">
        <v>0.75</v>
      </c>
    </row>
    <row r="8" spans="1:21" s="42" customFormat="1" ht="15.75" thickBot="1" x14ac:dyDescent="0.3">
      <c r="A8" s="281"/>
      <c r="B8" s="282" t="s">
        <v>2700</v>
      </c>
      <c r="C8" s="283" t="s">
        <v>2701</v>
      </c>
      <c r="D8" s="283" t="s">
        <v>43</v>
      </c>
      <c r="E8" s="290" t="s">
        <v>2702</v>
      </c>
      <c r="F8" s="291" t="s">
        <v>2703</v>
      </c>
      <c r="G8" s="286" t="s">
        <v>2704</v>
      </c>
      <c r="H8" s="287">
        <v>299</v>
      </c>
      <c r="I8" s="292"/>
      <c r="J8" s="292"/>
      <c r="K8" s="289"/>
      <c r="L8" s="116"/>
      <c r="M8" s="306"/>
      <c r="O8" s="117"/>
    </row>
    <row r="9" spans="1:21" s="42" customFormat="1" ht="15.75" customHeight="1" thickBot="1" x14ac:dyDescent="0.3">
      <c r="A9" s="281"/>
      <c r="B9" s="293" t="s">
        <v>2705</v>
      </c>
      <c r="C9" s="294" t="s">
        <v>2706</v>
      </c>
      <c r="D9" s="283" t="s">
        <v>43</v>
      </c>
      <c r="E9" s="284" t="s">
        <v>2707</v>
      </c>
      <c r="F9" s="285" t="s">
        <v>2707</v>
      </c>
      <c r="G9" s="286" t="s">
        <v>2708</v>
      </c>
      <c r="H9" s="287">
        <v>409</v>
      </c>
      <c r="I9" s="288"/>
      <c r="J9" s="288"/>
      <c r="K9" s="289"/>
      <c r="L9" s="116"/>
      <c r="M9" s="306"/>
      <c r="O9" s="117"/>
      <c r="Q9" s="120" t="s">
        <v>15</v>
      </c>
      <c r="S9" s="569" t="s">
        <v>3394</v>
      </c>
      <c r="T9" s="570"/>
    </row>
    <row r="10" spans="1:21" s="42" customFormat="1" ht="15.75" customHeight="1" thickBot="1" x14ac:dyDescent="0.3">
      <c r="A10" s="281"/>
      <c r="B10" s="293" t="s">
        <v>2709</v>
      </c>
      <c r="C10" s="294" t="s">
        <v>2710</v>
      </c>
      <c r="D10" s="283" t="s">
        <v>43</v>
      </c>
      <c r="E10" s="284" t="s">
        <v>2711</v>
      </c>
      <c r="F10" s="285" t="s">
        <v>2712</v>
      </c>
      <c r="G10" s="286" t="s">
        <v>2713</v>
      </c>
      <c r="H10" s="287">
        <v>349</v>
      </c>
      <c r="I10" s="288"/>
      <c r="J10" s="288"/>
      <c r="K10" s="289"/>
      <c r="L10" s="116"/>
      <c r="M10" s="306"/>
      <c r="O10" s="117"/>
      <c r="Q10" s="51">
        <v>0.8</v>
      </c>
      <c r="S10" s="121" t="s">
        <v>17</v>
      </c>
      <c r="T10" s="122" t="s">
        <v>18</v>
      </c>
    </row>
    <row r="11" spans="1:21" s="42" customFormat="1" x14ac:dyDescent="0.25">
      <c r="A11" s="281"/>
      <c r="B11" s="293" t="s">
        <v>2714</v>
      </c>
      <c r="C11" s="294" t="s">
        <v>2715</v>
      </c>
      <c r="D11" s="283" t="s">
        <v>43</v>
      </c>
      <c r="E11" s="284" t="s">
        <v>2716</v>
      </c>
      <c r="F11" s="285" t="s">
        <v>2717</v>
      </c>
      <c r="G11" s="286" t="s">
        <v>2718</v>
      </c>
      <c r="H11" s="287">
        <v>329</v>
      </c>
      <c r="I11" s="288"/>
      <c r="J11" s="288"/>
      <c r="K11" s="289"/>
      <c r="L11" s="116"/>
      <c r="M11" s="306"/>
      <c r="O11" s="117"/>
      <c r="S11" s="123" t="s">
        <v>2719</v>
      </c>
      <c r="T11" s="124">
        <v>0.8</v>
      </c>
    </row>
    <row r="12" spans="1:21" s="42" customFormat="1" x14ac:dyDescent="0.25">
      <c r="A12" s="281"/>
      <c r="B12" s="293" t="s">
        <v>2720</v>
      </c>
      <c r="C12" s="294" t="s">
        <v>2721</v>
      </c>
      <c r="D12" s="283" t="s">
        <v>43</v>
      </c>
      <c r="E12" s="284" t="s">
        <v>2722</v>
      </c>
      <c r="F12" s="285" t="s">
        <v>2723</v>
      </c>
      <c r="G12" s="286" t="s">
        <v>2724</v>
      </c>
      <c r="H12" s="287">
        <v>409</v>
      </c>
      <c r="I12" s="288"/>
      <c r="J12" s="288"/>
      <c r="K12" s="289"/>
      <c r="L12" s="116"/>
      <c r="M12" s="306"/>
      <c r="O12" s="117"/>
      <c r="S12" s="125" t="s">
        <v>2725</v>
      </c>
      <c r="T12" s="126">
        <v>0.9</v>
      </c>
    </row>
    <row r="13" spans="1:21" s="42" customFormat="1" x14ac:dyDescent="0.25">
      <c r="A13" s="281"/>
      <c r="B13" s="295" t="s">
        <v>2726</v>
      </c>
      <c r="C13" s="296" t="s">
        <v>2727</v>
      </c>
      <c r="D13" s="283" t="s">
        <v>43</v>
      </c>
      <c r="E13" s="284" t="s">
        <v>2728</v>
      </c>
      <c r="F13" s="285" t="s">
        <v>2729</v>
      </c>
      <c r="G13" s="286" t="s">
        <v>2730</v>
      </c>
      <c r="H13" s="287">
        <v>329</v>
      </c>
      <c r="I13" s="288"/>
      <c r="J13" s="288"/>
      <c r="K13" s="289"/>
      <c r="L13" s="116"/>
      <c r="M13" s="306"/>
      <c r="O13" s="117"/>
      <c r="S13" s="127" t="s">
        <v>2731</v>
      </c>
      <c r="T13" s="128">
        <v>0.95</v>
      </c>
    </row>
    <row r="14" spans="1:21" s="42" customFormat="1" ht="15.75" thickBot="1" x14ac:dyDescent="0.3">
      <c r="A14" s="281"/>
      <c r="B14" s="293" t="s">
        <v>2732</v>
      </c>
      <c r="C14" s="294" t="s">
        <v>2733</v>
      </c>
      <c r="D14" s="283" t="s">
        <v>43</v>
      </c>
      <c r="E14" s="284" t="s">
        <v>2734</v>
      </c>
      <c r="F14" s="285" t="s">
        <v>2735</v>
      </c>
      <c r="G14" s="286" t="s">
        <v>2736</v>
      </c>
      <c r="H14" s="287">
        <v>359</v>
      </c>
      <c r="I14" s="288"/>
      <c r="J14" s="288"/>
      <c r="K14" s="289"/>
      <c r="L14" s="116"/>
      <c r="M14" s="306"/>
      <c r="O14" s="117"/>
      <c r="S14" s="129" t="s">
        <v>2737</v>
      </c>
      <c r="T14" s="130">
        <v>1</v>
      </c>
    </row>
    <row r="15" spans="1:21" s="42" customFormat="1" ht="15.75" thickBot="1" x14ac:dyDescent="0.3">
      <c r="A15" s="281"/>
      <c r="B15" s="293" t="s">
        <v>2738</v>
      </c>
      <c r="C15" s="294" t="s">
        <v>2739</v>
      </c>
      <c r="D15" s="283" t="s">
        <v>43</v>
      </c>
      <c r="E15" s="284" t="s">
        <v>2740</v>
      </c>
      <c r="F15" s="285" t="s">
        <v>2741</v>
      </c>
      <c r="G15" s="286" t="s">
        <v>2742</v>
      </c>
      <c r="H15" s="287">
        <v>449</v>
      </c>
      <c r="I15" s="288"/>
      <c r="J15" s="288"/>
      <c r="K15" s="289"/>
      <c r="L15" s="116"/>
      <c r="M15" s="306"/>
      <c r="O15" s="117"/>
      <c r="S15" s="131"/>
      <c r="T15" s="132"/>
    </row>
    <row r="16" spans="1:21" s="42" customFormat="1" ht="15.75" thickBot="1" x14ac:dyDescent="0.3">
      <c r="A16" s="281"/>
      <c r="B16" s="293" t="s">
        <v>2743</v>
      </c>
      <c r="C16" s="294" t="s">
        <v>2744</v>
      </c>
      <c r="D16" s="283" t="s">
        <v>43</v>
      </c>
      <c r="E16" s="284" t="s">
        <v>2745</v>
      </c>
      <c r="F16" s="285" t="s">
        <v>2746</v>
      </c>
      <c r="G16" s="286" t="s">
        <v>2747</v>
      </c>
      <c r="H16" s="287">
        <v>409</v>
      </c>
      <c r="I16" s="288"/>
      <c r="J16" s="288"/>
      <c r="K16" s="289"/>
      <c r="L16" s="116"/>
      <c r="M16" s="306"/>
      <c r="O16" s="117"/>
      <c r="S16" s="571" t="s">
        <v>2855</v>
      </c>
      <c r="T16" s="572"/>
      <c r="U16" s="133"/>
    </row>
    <row r="17" spans="1:21" s="42" customFormat="1" ht="15" customHeight="1" x14ac:dyDescent="0.25">
      <c r="A17" s="281"/>
      <c r="B17" s="295" t="s">
        <v>2749</v>
      </c>
      <c r="C17" s="296" t="s">
        <v>2750</v>
      </c>
      <c r="D17" s="283" t="s">
        <v>2751</v>
      </c>
      <c r="E17" s="297" t="s">
        <v>2752</v>
      </c>
      <c r="F17" s="297" t="s">
        <v>2752</v>
      </c>
      <c r="G17" s="286" t="s">
        <v>2753</v>
      </c>
      <c r="H17" s="298">
        <v>380</v>
      </c>
      <c r="I17" s="299"/>
      <c r="J17" s="299"/>
      <c r="K17" s="300"/>
      <c r="L17" s="116"/>
      <c r="M17" s="307"/>
      <c r="O17" s="134"/>
      <c r="Q17" s="135"/>
      <c r="S17" s="564" t="s">
        <v>2861</v>
      </c>
      <c r="T17" s="565"/>
      <c r="U17" s="133"/>
    </row>
    <row r="18" spans="1:21" s="42" customFormat="1" x14ac:dyDescent="0.25">
      <c r="A18" s="281"/>
      <c r="B18" s="295" t="s">
        <v>2755</v>
      </c>
      <c r="C18" s="296" t="s">
        <v>2756</v>
      </c>
      <c r="D18" s="283" t="s">
        <v>2751</v>
      </c>
      <c r="E18" s="297" t="s">
        <v>2757</v>
      </c>
      <c r="F18" s="297" t="s">
        <v>2757</v>
      </c>
      <c r="G18" s="286" t="s">
        <v>2758</v>
      </c>
      <c r="H18" s="298">
        <v>350</v>
      </c>
      <c r="I18" s="299"/>
      <c r="J18" s="299"/>
      <c r="K18" s="300"/>
      <c r="L18" s="136"/>
      <c r="M18" s="307"/>
      <c r="O18" s="134"/>
      <c r="S18" s="558"/>
      <c r="T18" s="559"/>
      <c r="U18" s="133"/>
    </row>
    <row r="19" spans="1:21" s="42" customFormat="1" x14ac:dyDescent="0.25">
      <c r="A19" s="281"/>
      <c r="B19" s="295" t="s">
        <v>2760</v>
      </c>
      <c r="C19" s="296" t="s">
        <v>2761</v>
      </c>
      <c r="D19" s="283" t="s">
        <v>2751</v>
      </c>
      <c r="E19" s="297" t="s">
        <v>2762</v>
      </c>
      <c r="F19" s="297" t="s">
        <v>2762</v>
      </c>
      <c r="G19" s="286" t="s">
        <v>2763</v>
      </c>
      <c r="H19" s="298">
        <v>450</v>
      </c>
      <c r="I19" s="299"/>
      <c r="J19" s="299"/>
      <c r="K19" s="300"/>
      <c r="L19" s="116"/>
      <c r="M19" s="307"/>
      <c r="O19" s="134"/>
      <c r="S19" s="558"/>
      <c r="T19" s="559"/>
      <c r="U19" s="133"/>
    </row>
    <row r="20" spans="1:21" s="20" customFormat="1" x14ac:dyDescent="0.25">
      <c r="A20" s="397"/>
      <c r="B20" s="340" t="s">
        <v>3457</v>
      </c>
      <c r="C20" s="340"/>
      <c r="D20" s="398"/>
      <c r="E20" s="450">
        <f>SUM(E21+E31+E39+E52+E59+E90+E65+E69+E78+E83+E86)</f>
        <v>65</v>
      </c>
      <c r="F20" s="451"/>
      <c r="G20" s="442"/>
      <c r="H20" s="341">
        <f>H21+H31+H39+H52+H59+H90+H65+H69+H78+H83+H86</f>
        <v>15358.75</v>
      </c>
      <c r="I20" s="342">
        <v>0.4</v>
      </c>
      <c r="J20" s="342">
        <v>0.12</v>
      </c>
      <c r="K20" s="343">
        <f t="shared" ref="K20:K69" si="1">ROUND(H20*(1-I20)*(1-J20),-1)</f>
        <v>8110</v>
      </c>
      <c r="L20" s="48"/>
      <c r="M20" s="344">
        <f>SUM(K20*$Q$5*$Q$10)</f>
        <v>6488</v>
      </c>
      <c r="O20" s="399">
        <f t="shared" si="0"/>
        <v>6063.5514018691583</v>
      </c>
      <c r="S20" s="558"/>
      <c r="T20" s="559"/>
      <c r="U20" s="400"/>
    </row>
    <row r="21" spans="1:21" s="20" customFormat="1" ht="15" customHeight="1" x14ac:dyDescent="0.25">
      <c r="A21" s="397"/>
      <c r="B21" s="345" t="s">
        <v>3458</v>
      </c>
      <c r="C21" s="345"/>
      <c r="D21" s="345"/>
      <c r="E21" s="452">
        <f>COUNTA(E22:E30)</f>
        <v>9</v>
      </c>
      <c r="F21" s="401"/>
      <c r="G21" s="402"/>
      <c r="H21" s="403">
        <f>SUM(H22:H30)</f>
        <v>2352</v>
      </c>
      <c r="I21" s="404">
        <v>0.25</v>
      </c>
      <c r="J21" s="404">
        <v>0.12</v>
      </c>
      <c r="K21" s="405">
        <f t="shared" si="1"/>
        <v>1550</v>
      </c>
      <c r="L21" s="40"/>
      <c r="M21" s="346">
        <f>SUM(K21*$Q$5*$Q$10)</f>
        <v>1240</v>
      </c>
      <c r="O21" s="406">
        <f t="shared" si="0"/>
        <v>1158.8785046728972</v>
      </c>
      <c r="S21" s="558" t="s">
        <v>3534</v>
      </c>
      <c r="T21" s="559"/>
      <c r="U21" s="400"/>
    </row>
    <row r="22" spans="1:21" s="42" customFormat="1" x14ac:dyDescent="0.25">
      <c r="A22" s="308"/>
      <c r="B22" s="295" t="s">
        <v>2766</v>
      </c>
      <c r="C22" s="296" t="s">
        <v>2767</v>
      </c>
      <c r="D22" s="283" t="s">
        <v>43</v>
      </c>
      <c r="E22" s="313" t="s">
        <v>2768</v>
      </c>
      <c r="F22" s="314" t="s">
        <v>2769</v>
      </c>
      <c r="G22" s="286" t="s">
        <v>2770</v>
      </c>
      <c r="H22" s="315">
        <v>139</v>
      </c>
      <c r="I22" s="316"/>
      <c r="J22" s="316"/>
      <c r="K22" s="317"/>
      <c r="L22" s="116"/>
      <c r="M22" s="307"/>
      <c r="N22" s="138"/>
      <c r="O22" s="134"/>
      <c r="P22" s="138"/>
      <c r="Q22" s="138"/>
      <c r="R22" s="138"/>
      <c r="S22" s="558"/>
      <c r="T22" s="559"/>
      <c r="U22" s="133"/>
    </row>
    <row r="23" spans="1:21" s="42" customFormat="1" x14ac:dyDescent="0.25">
      <c r="A23" s="308"/>
      <c r="B23" s="295" t="s">
        <v>2771</v>
      </c>
      <c r="C23" s="296" t="s">
        <v>2771</v>
      </c>
      <c r="D23" s="283" t="s">
        <v>43</v>
      </c>
      <c r="E23" s="314" t="s">
        <v>2772</v>
      </c>
      <c r="F23" s="314" t="s">
        <v>2773</v>
      </c>
      <c r="G23" s="286" t="s">
        <v>2774</v>
      </c>
      <c r="H23" s="318">
        <v>349</v>
      </c>
      <c r="I23" s="316"/>
      <c r="J23" s="316"/>
      <c r="K23" s="317"/>
      <c r="L23" s="116"/>
      <c r="M23" s="307"/>
      <c r="N23" s="138"/>
      <c r="O23" s="134"/>
      <c r="P23" s="138"/>
      <c r="Q23" s="138"/>
      <c r="R23" s="138"/>
      <c r="S23" s="558"/>
      <c r="T23" s="559"/>
      <c r="U23" s="133"/>
    </row>
    <row r="24" spans="1:21" s="42" customFormat="1" x14ac:dyDescent="0.25">
      <c r="A24" s="308"/>
      <c r="B24" s="391" t="s">
        <v>3526</v>
      </c>
      <c r="C24" s="296" t="s">
        <v>3525</v>
      </c>
      <c r="D24" s="283" t="s">
        <v>3527</v>
      </c>
      <c r="E24" s="313" t="s">
        <v>3528</v>
      </c>
      <c r="F24" s="314" t="s">
        <v>3528</v>
      </c>
      <c r="G24" s="42" t="s">
        <v>3529</v>
      </c>
      <c r="H24" s="315">
        <v>199</v>
      </c>
      <c r="I24" s="316"/>
      <c r="J24" s="316"/>
      <c r="K24" s="317"/>
      <c r="L24" s="116"/>
      <c r="M24" s="307"/>
      <c r="N24" s="138"/>
      <c r="O24" s="134"/>
      <c r="P24" s="138"/>
      <c r="Q24" s="138"/>
      <c r="R24" s="138"/>
      <c r="S24" s="558"/>
      <c r="T24" s="559"/>
      <c r="U24" s="133"/>
    </row>
    <row r="25" spans="1:21" s="42" customFormat="1" x14ac:dyDescent="0.25">
      <c r="A25" s="308"/>
      <c r="B25" s="295" t="s">
        <v>2776</v>
      </c>
      <c r="C25" s="296" t="s">
        <v>2777</v>
      </c>
      <c r="D25" s="283" t="s">
        <v>2778</v>
      </c>
      <c r="E25" s="313" t="s">
        <v>2779</v>
      </c>
      <c r="F25" s="314" t="s">
        <v>2780</v>
      </c>
      <c r="G25" s="286" t="s">
        <v>2781</v>
      </c>
      <c r="H25" s="315">
        <v>164</v>
      </c>
      <c r="I25" s="316"/>
      <c r="J25" s="316"/>
      <c r="K25" s="317"/>
      <c r="L25" s="116"/>
      <c r="M25" s="307"/>
      <c r="N25" s="138"/>
      <c r="O25" s="134"/>
      <c r="P25" s="138"/>
      <c r="Q25" s="138"/>
      <c r="R25" s="138"/>
      <c r="S25" s="558"/>
      <c r="T25" s="559"/>
      <c r="U25" s="133"/>
    </row>
    <row r="26" spans="1:21" s="42" customFormat="1" ht="15" customHeight="1" x14ac:dyDescent="0.25">
      <c r="A26" s="308"/>
      <c r="B26" s="295" t="s">
        <v>2783</v>
      </c>
      <c r="C26" s="296" t="s">
        <v>2784</v>
      </c>
      <c r="D26" s="283" t="s">
        <v>2778</v>
      </c>
      <c r="E26" s="313" t="s">
        <v>2785</v>
      </c>
      <c r="F26" s="314" t="s">
        <v>2786</v>
      </c>
      <c r="G26" s="286" t="s">
        <v>2787</v>
      </c>
      <c r="H26" s="315">
        <v>335</v>
      </c>
      <c r="I26" s="316"/>
      <c r="J26" s="316"/>
      <c r="K26" s="317"/>
      <c r="L26" s="116"/>
      <c r="M26" s="307"/>
      <c r="N26" s="138"/>
      <c r="O26" s="134"/>
      <c r="P26" s="138"/>
      <c r="Q26" s="138"/>
      <c r="R26" s="138"/>
      <c r="S26" s="558"/>
      <c r="T26" s="559"/>
      <c r="U26" s="133"/>
    </row>
    <row r="27" spans="1:21" s="42" customFormat="1" ht="15" customHeight="1" x14ac:dyDescent="0.25">
      <c r="A27" s="308"/>
      <c r="B27" s="293" t="s">
        <v>2789</v>
      </c>
      <c r="C27" s="294" t="s">
        <v>2790</v>
      </c>
      <c r="D27" s="283" t="s">
        <v>43</v>
      </c>
      <c r="E27" s="284" t="s">
        <v>2791</v>
      </c>
      <c r="F27" s="285" t="s">
        <v>2792</v>
      </c>
      <c r="G27" s="286" t="s">
        <v>2793</v>
      </c>
      <c r="H27" s="319">
        <v>389</v>
      </c>
      <c r="I27" s="316"/>
      <c r="J27" s="316"/>
      <c r="K27" s="317"/>
      <c r="L27" s="116"/>
      <c r="M27" s="307"/>
      <c r="N27" s="138"/>
      <c r="O27" s="134"/>
      <c r="P27" s="138"/>
      <c r="Q27" s="138"/>
      <c r="R27" s="138"/>
      <c r="S27" s="558"/>
      <c r="T27" s="559"/>
      <c r="U27" s="133"/>
    </row>
    <row r="28" spans="1:21" s="42" customFormat="1" ht="15" customHeight="1" x14ac:dyDescent="0.25">
      <c r="A28" s="308"/>
      <c r="B28" s="295" t="s">
        <v>2795</v>
      </c>
      <c r="C28" s="296" t="s">
        <v>2795</v>
      </c>
      <c r="D28" s="283" t="s">
        <v>43</v>
      </c>
      <c r="E28" s="313" t="s">
        <v>2796</v>
      </c>
      <c r="F28" s="314" t="s">
        <v>2797</v>
      </c>
      <c r="G28" s="286" t="s">
        <v>2798</v>
      </c>
      <c r="H28" s="315">
        <v>199</v>
      </c>
      <c r="I28" s="316"/>
      <c r="J28" s="316"/>
      <c r="K28" s="317"/>
      <c r="L28" s="116"/>
      <c r="M28" s="307"/>
      <c r="N28" s="138"/>
      <c r="O28" s="134"/>
      <c r="P28" s="138"/>
      <c r="Q28" s="138"/>
      <c r="R28" s="138"/>
      <c r="S28" s="558"/>
      <c r="T28" s="559"/>
      <c r="U28" s="133"/>
    </row>
    <row r="29" spans="1:21" s="42" customFormat="1" ht="15" customHeight="1" x14ac:dyDescent="0.25">
      <c r="A29" s="308"/>
      <c r="B29" s="295" t="s">
        <v>2800</v>
      </c>
      <c r="C29" s="296" t="s">
        <v>2801</v>
      </c>
      <c r="D29" s="283" t="s">
        <v>43</v>
      </c>
      <c r="E29" s="313" t="s">
        <v>2802</v>
      </c>
      <c r="F29" s="314" t="s">
        <v>2803</v>
      </c>
      <c r="G29" s="286" t="s">
        <v>2804</v>
      </c>
      <c r="H29" s="315">
        <v>369</v>
      </c>
      <c r="I29" s="316"/>
      <c r="J29" s="316"/>
      <c r="K29" s="317"/>
      <c r="L29" s="116"/>
      <c r="M29" s="307"/>
      <c r="N29" s="138"/>
      <c r="O29" s="134"/>
      <c r="P29" s="138"/>
      <c r="Q29" s="138"/>
      <c r="R29" s="138"/>
      <c r="S29" s="560" t="s">
        <v>3386</v>
      </c>
      <c r="T29" s="561"/>
      <c r="U29" s="133"/>
    </row>
    <row r="30" spans="1:21" s="142" customFormat="1" x14ac:dyDescent="0.25">
      <c r="A30" s="309"/>
      <c r="B30" s="295" t="s">
        <v>2806</v>
      </c>
      <c r="C30" s="296" t="s">
        <v>2807</v>
      </c>
      <c r="D30" s="283" t="s">
        <v>43</v>
      </c>
      <c r="E30" s="297" t="s">
        <v>2808</v>
      </c>
      <c r="F30" s="297" t="s">
        <v>2809</v>
      </c>
      <c r="G30" s="286" t="s">
        <v>2810</v>
      </c>
      <c r="H30" s="315">
        <v>209</v>
      </c>
      <c r="I30" s="320"/>
      <c r="J30" s="320"/>
      <c r="K30" s="321"/>
      <c r="L30" s="139"/>
      <c r="M30" s="322"/>
      <c r="N30" s="140"/>
      <c r="O30" s="141"/>
      <c r="P30" s="140"/>
      <c r="Q30" s="140"/>
      <c r="R30" s="140"/>
      <c r="S30" s="560"/>
      <c r="T30" s="561"/>
      <c r="U30" s="133"/>
    </row>
    <row r="31" spans="1:21" s="20" customFormat="1" ht="15" customHeight="1" x14ac:dyDescent="0.25">
      <c r="A31" s="397"/>
      <c r="B31" s="345" t="s">
        <v>3459</v>
      </c>
      <c r="C31" s="345"/>
      <c r="D31" s="407"/>
      <c r="E31" s="452">
        <f>COUNTA(E32:E38)</f>
        <v>7</v>
      </c>
      <c r="F31" s="401"/>
      <c r="G31" s="402"/>
      <c r="H31" s="403">
        <f>SUM(H32:H38)</f>
        <v>1613</v>
      </c>
      <c r="I31" s="404">
        <v>0.25</v>
      </c>
      <c r="J31" s="404">
        <v>0.12</v>
      </c>
      <c r="K31" s="405">
        <f t="shared" si="1"/>
        <v>1060</v>
      </c>
      <c r="L31" s="40"/>
      <c r="M31" s="346">
        <f>SUM(K31*$Q$5*$Q$10)</f>
        <v>848</v>
      </c>
      <c r="N31" s="87"/>
      <c r="O31" s="406">
        <f t="shared" si="0"/>
        <v>792.52336448598123</v>
      </c>
      <c r="P31" s="87"/>
      <c r="Q31" s="87"/>
      <c r="R31" s="87"/>
      <c r="S31" s="560"/>
      <c r="T31" s="561"/>
      <c r="U31" s="400"/>
    </row>
    <row r="32" spans="1:21" s="42" customFormat="1" x14ac:dyDescent="0.25">
      <c r="A32" s="308"/>
      <c r="B32" s="323" t="s">
        <v>2812</v>
      </c>
      <c r="C32" s="324" t="s">
        <v>2813</v>
      </c>
      <c r="D32" s="325" t="s">
        <v>43</v>
      </c>
      <c r="E32" s="314" t="s">
        <v>2814</v>
      </c>
      <c r="F32" s="313" t="s">
        <v>2815</v>
      </c>
      <c r="G32" s="286" t="s">
        <v>2816</v>
      </c>
      <c r="H32" s="318">
        <v>209</v>
      </c>
      <c r="I32" s="316"/>
      <c r="J32" s="316"/>
      <c r="K32" s="317"/>
      <c r="L32" s="116"/>
      <c r="M32" s="307"/>
      <c r="N32" s="138"/>
      <c r="O32" s="134"/>
      <c r="P32" s="138"/>
      <c r="Q32" s="138"/>
      <c r="R32" s="138"/>
      <c r="S32" s="560"/>
      <c r="T32" s="561"/>
      <c r="U32" s="133"/>
    </row>
    <row r="33" spans="1:21" s="42" customFormat="1" ht="15.75" thickBot="1" x14ac:dyDescent="0.3">
      <c r="A33" s="308"/>
      <c r="B33" s="295" t="s">
        <v>2818</v>
      </c>
      <c r="C33" s="296" t="s">
        <v>2819</v>
      </c>
      <c r="D33" s="283" t="s">
        <v>43</v>
      </c>
      <c r="E33" s="314" t="s">
        <v>2820</v>
      </c>
      <c r="F33" s="313" t="s">
        <v>2821</v>
      </c>
      <c r="G33" s="286" t="s">
        <v>2822</v>
      </c>
      <c r="H33" s="318">
        <v>308</v>
      </c>
      <c r="I33" s="316"/>
      <c r="J33" s="316"/>
      <c r="K33" s="317"/>
      <c r="L33" s="116"/>
      <c r="M33" s="307"/>
      <c r="N33" s="138"/>
      <c r="O33" s="134"/>
      <c r="P33" s="138"/>
      <c r="Q33" s="138"/>
      <c r="R33" s="138"/>
      <c r="S33" s="562"/>
      <c r="T33" s="563"/>
      <c r="U33" s="133"/>
    </row>
    <row r="34" spans="1:21" s="42" customFormat="1" ht="15" customHeight="1" x14ac:dyDescent="0.25">
      <c r="A34" s="308"/>
      <c r="B34" s="295" t="s">
        <v>2824</v>
      </c>
      <c r="C34" s="296" t="s">
        <v>2825</v>
      </c>
      <c r="D34" s="283" t="s">
        <v>43</v>
      </c>
      <c r="E34" s="314" t="s">
        <v>2826</v>
      </c>
      <c r="F34" s="313" t="s">
        <v>2827</v>
      </c>
      <c r="G34" s="286" t="s">
        <v>2828</v>
      </c>
      <c r="H34" s="318">
        <v>215</v>
      </c>
      <c r="I34" s="316"/>
      <c r="J34" s="316"/>
      <c r="K34" s="317"/>
      <c r="L34" s="116"/>
      <c r="M34" s="307"/>
      <c r="N34" s="138"/>
      <c r="O34" s="134"/>
      <c r="P34" s="138"/>
      <c r="Q34" s="138"/>
      <c r="R34" s="138"/>
      <c r="S34" s="438"/>
      <c r="T34" s="133"/>
      <c r="U34" s="133"/>
    </row>
    <row r="35" spans="1:21" s="42" customFormat="1" x14ac:dyDescent="0.25">
      <c r="A35" s="308"/>
      <c r="B35" s="295" t="s">
        <v>2830</v>
      </c>
      <c r="C35" s="296" t="s">
        <v>2830</v>
      </c>
      <c r="D35" s="283" t="s">
        <v>43</v>
      </c>
      <c r="E35" s="314" t="s">
        <v>2831</v>
      </c>
      <c r="F35" s="313" t="s">
        <v>2832</v>
      </c>
      <c r="G35" s="286" t="s">
        <v>2833</v>
      </c>
      <c r="H35" s="318">
        <v>289</v>
      </c>
      <c r="I35" s="316"/>
      <c r="J35" s="316"/>
      <c r="K35" s="317"/>
      <c r="L35" s="116"/>
      <c r="M35" s="307"/>
      <c r="N35" s="138"/>
      <c r="O35" s="134"/>
      <c r="P35" s="138"/>
      <c r="Q35" s="138"/>
      <c r="R35" s="138"/>
      <c r="S35" s="438"/>
      <c r="T35" s="133"/>
      <c r="U35" s="133"/>
    </row>
    <row r="36" spans="1:21" s="42" customFormat="1" x14ac:dyDescent="0.25">
      <c r="A36" s="308"/>
      <c r="B36" s="295" t="s">
        <v>2835</v>
      </c>
      <c r="C36" s="296" t="s">
        <v>2836</v>
      </c>
      <c r="D36" s="283" t="s">
        <v>43</v>
      </c>
      <c r="E36" s="314" t="s">
        <v>2837</v>
      </c>
      <c r="F36" s="313" t="s">
        <v>2838</v>
      </c>
      <c r="G36" s="286" t="s">
        <v>2839</v>
      </c>
      <c r="H36" s="318">
        <v>189</v>
      </c>
      <c r="I36" s="316"/>
      <c r="J36" s="316"/>
      <c r="K36" s="317"/>
      <c r="L36" s="116"/>
      <c r="M36" s="307"/>
      <c r="N36" s="138"/>
      <c r="O36" s="134"/>
      <c r="P36" s="138"/>
      <c r="Q36" s="138"/>
      <c r="R36" s="138"/>
      <c r="S36" s="438"/>
      <c r="T36" s="133"/>
      <c r="U36" s="133"/>
    </row>
    <row r="37" spans="1:21" s="42" customFormat="1" ht="15" customHeight="1" x14ac:dyDescent="0.25">
      <c r="A37" s="308"/>
      <c r="B37" s="295" t="s">
        <v>2841</v>
      </c>
      <c r="C37" s="296" t="s">
        <v>2841</v>
      </c>
      <c r="D37" s="283" t="s">
        <v>43</v>
      </c>
      <c r="E37" s="314" t="s">
        <v>2842</v>
      </c>
      <c r="F37" s="314" t="s">
        <v>2843</v>
      </c>
      <c r="G37" s="286" t="s">
        <v>2844</v>
      </c>
      <c r="H37" s="318">
        <v>209</v>
      </c>
      <c r="I37" s="316"/>
      <c r="J37" s="316"/>
      <c r="K37" s="317"/>
      <c r="L37" s="116"/>
      <c r="M37" s="307"/>
      <c r="N37" s="138"/>
      <c r="O37" s="134"/>
      <c r="P37" s="138"/>
      <c r="Q37" s="138"/>
      <c r="R37" s="138"/>
      <c r="S37" s="438"/>
      <c r="T37" s="133"/>
      <c r="U37" s="133"/>
    </row>
    <row r="38" spans="1:21" s="42" customFormat="1" x14ac:dyDescent="0.25">
      <c r="A38" s="308"/>
      <c r="B38" s="295" t="s">
        <v>2846</v>
      </c>
      <c r="C38" s="296" t="s">
        <v>2847</v>
      </c>
      <c r="D38" s="283" t="s">
        <v>2778</v>
      </c>
      <c r="E38" s="314" t="s">
        <v>2848</v>
      </c>
      <c r="F38" s="314" t="s">
        <v>2849</v>
      </c>
      <c r="G38" s="286" t="s">
        <v>2850</v>
      </c>
      <c r="H38" s="318">
        <v>194</v>
      </c>
      <c r="I38" s="316"/>
      <c r="J38" s="316"/>
      <c r="K38" s="317"/>
      <c r="L38" s="116"/>
      <c r="M38" s="307"/>
      <c r="N38" s="138"/>
      <c r="O38" s="134"/>
      <c r="P38" s="138"/>
      <c r="Q38" s="138"/>
      <c r="R38" s="138"/>
      <c r="S38" s="438"/>
      <c r="T38" s="133"/>
      <c r="U38" s="133"/>
    </row>
    <row r="39" spans="1:21" s="20" customFormat="1" x14ac:dyDescent="0.25">
      <c r="A39" s="397"/>
      <c r="B39" s="358" t="s">
        <v>3460</v>
      </c>
      <c r="C39" s="358"/>
      <c r="D39" s="408"/>
      <c r="E39" s="453">
        <f>COUNTA(E40:E51)</f>
        <v>12</v>
      </c>
      <c r="F39" s="409"/>
      <c r="G39" s="410"/>
      <c r="H39" s="403">
        <f>SUM(H40:H51)</f>
        <v>3102</v>
      </c>
      <c r="I39" s="404">
        <v>0.25</v>
      </c>
      <c r="J39" s="404">
        <v>0.12</v>
      </c>
      <c r="K39" s="405">
        <f t="shared" si="1"/>
        <v>2050</v>
      </c>
      <c r="L39" s="40"/>
      <c r="M39" s="346">
        <f>SUM(K39*$Q$5*$Q$10)</f>
        <v>1640</v>
      </c>
      <c r="N39" s="87"/>
      <c r="O39" s="406">
        <f t="shared" si="0"/>
        <v>1532.7102803738317</v>
      </c>
      <c r="P39" s="87"/>
      <c r="Q39" s="87"/>
      <c r="R39" s="87"/>
      <c r="S39" s="400"/>
      <c r="T39" s="400"/>
      <c r="U39" s="400"/>
    </row>
    <row r="40" spans="1:21" s="42" customFormat="1" ht="15.75" customHeight="1" x14ac:dyDescent="0.25">
      <c r="A40" s="308"/>
      <c r="B40" s="295" t="s">
        <v>2851</v>
      </c>
      <c r="C40" s="296" t="s">
        <v>2852</v>
      </c>
      <c r="D40" s="283" t="s">
        <v>43</v>
      </c>
      <c r="E40" s="327" t="s">
        <v>2853</v>
      </c>
      <c r="F40" s="327" t="s">
        <v>2853</v>
      </c>
      <c r="G40" s="286" t="s">
        <v>2854</v>
      </c>
      <c r="H40" s="318">
        <v>240</v>
      </c>
      <c r="I40" s="316"/>
      <c r="J40" s="316"/>
      <c r="K40" s="317"/>
      <c r="L40" s="116"/>
      <c r="M40" s="307"/>
      <c r="N40" s="138"/>
      <c r="O40" s="134"/>
      <c r="P40" s="138"/>
      <c r="Q40" s="138"/>
      <c r="R40" s="138"/>
      <c r="U40" s="133"/>
    </row>
    <row r="41" spans="1:21" s="42" customFormat="1" ht="14.25" customHeight="1" x14ac:dyDescent="0.25">
      <c r="A41" s="308"/>
      <c r="B41" s="295" t="s">
        <v>2856</v>
      </c>
      <c r="C41" s="296" t="s">
        <v>2857</v>
      </c>
      <c r="D41" s="283" t="s">
        <v>43</v>
      </c>
      <c r="E41" s="327" t="s">
        <v>2858</v>
      </c>
      <c r="F41" s="327" t="s">
        <v>2859</v>
      </c>
      <c r="G41" s="286" t="s">
        <v>2860</v>
      </c>
      <c r="H41" s="318">
        <v>229</v>
      </c>
      <c r="I41" s="316"/>
      <c r="J41" s="316"/>
      <c r="K41" s="317"/>
      <c r="L41" s="116"/>
      <c r="M41" s="307"/>
      <c r="N41" s="138"/>
      <c r="O41" s="134"/>
      <c r="P41" s="138"/>
      <c r="Q41" s="138"/>
      <c r="R41" s="138"/>
      <c r="U41" s="133"/>
    </row>
    <row r="42" spans="1:21" s="42" customFormat="1" x14ac:dyDescent="0.25">
      <c r="A42" s="308"/>
      <c r="B42" s="295" t="s">
        <v>2862</v>
      </c>
      <c r="C42" s="296" t="s">
        <v>2863</v>
      </c>
      <c r="D42" s="283" t="s">
        <v>43</v>
      </c>
      <c r="E42" s="327" t="s">
        <v>2864</v>
      </c>
      <c r="F42" s="327" t="s">
        <v>2865</v>
      </c>
      <c r="G42" s="286" t="s">
        <v>2866</v>
      </c>
      <c r="H42" s="318">
        <v>319</v>
      </c>
      <c r="I42" s="316"/>
      <c r="J42" s="316"/>
      <c r="K42" s="317"/>
      <c r="L42" s="116"/>
      <c r="M42" s="307"/>
      <c r="N42" s="138"/>
      <c r="O42" s="134"/>
      <c r="P42" s="138"/>
      <c r="Q42" s="138"/>
      <c r="R42" s="138"/>
      <c r="U42" s="133"/>
    </row>
    <row r="43" spans="1:21" s="42" customFormat="1" x14ac:dyDescent="0.25">
      <c r="A43" s="308"/>
      <c r="B43" s="295" t="s">
        <v>2867</v>
      </c>
      <c r="C43" s="296" t="s">
        <v>2794</v>
      </c>
      <c r="D43" s="283" t="s">
        <v>2794</v>
      </c>
      <c r="E43" s="327" t="s">
        <v>2868</v>
      </c>
      <c r="F43" s="327" t="s">
        <v>2869</v>
      </c>
      <c r="G43" s="286" t="s">
        <v>2870</v>
      </c>
      <c r="H43" s="318">
        <v>110</v>
      </c>
      <c r="I43" s="316"/>
      <c r="J43" s="316"/>
      <c r="K43" s="317"/>
      <c r="L43" s="116"/>
      <c r="M43" s="307"/>
      <c r="N43" s="138"/>
      <c r="O43" s="134"/>
      <c r="P43" s="138"/>
      <c r="Q43" s="138"/>
      <c r="R43" s="138"/>
      <c r="U43" s="133"/>
    </row>
    <row r="44" spans="1:21" s="42" customFormat="1" ht="17.25" x14ac:dyDescent="0.25">
      <c r="A44" s="308"/>
      <c r="B44" s="390" t="s">
        <v>3382</v>
      </c>
      <c r="C44" s="388" t="s">
        <v>2871</v>
      </c>
      <c r="D44" s="387" t="s">
        <v>2872</v>
      </c>
      <c r="E44" s="327" t="s">
        <v>2873</v>
      </c>
      <c r="F44" s="327" t="s">
        <v>2874</v>
      </c>
      <c r="G44" s="286" t="s">
        <v>2875</v>
      </c>
      <c r="H44" s="318">
        <v>379</v>
      </c>
      <c r="I44" s="316"/>
      <c r="J44" s="316"/>
      <c r="K44" s="317"/>
      <c r="L44" s="116"/>
      <c r="M44" s="307"/>
      <c r="N44" s="138"/>
      <c r="O44" s="134"/>
      <c r="P44" s="138"/>
      <c r="Q44" s="138"/>
      <c r="R44" s="138"/>
      <c r="U44" s="133"/>
    </row>
    <row r="45" spans="1:21" s="42" customFormat="1" ht="15" customHeight="1" x14ac:dyDescent="0.25">
      <c r="A45" s="308"/>
      <c r="B45" s="295" t="s">
        <v>2876</v>
      </c>
      <c r="C45" s="296" t="s">
        <v>2877</v>
      </c>
      <c r="D45" s="283" t="s">
        <v>43</v>
      </c>
      <c r="E45" s="327" t="s">
        <v>2878</v>
      </c>
      <c r="F45" s="327" t="s">
        <v>2879</v>
      </c>
      <c r="G45" s="286" t="s">
        <v>2880</v>
      </c>
      <c r="H45" s="318">
        <v>149</v>
      </c>
      <c r="I45" s="316"/>
      <c r="J45" s="316"/>
      <c r="K45" s="317"/>
      <c r="L45" s="116"/>
      <c r="M45" s="307"/>
      <c r="N45" s="138"/>
      <c r="O45" s="134"/>
      <c r="P45" s="138"/>
      <c r="Q45" s="138"/>
      <c r="R45" s="138"/>
      <c r="U45" s="133"/>
    </row>
    <row r="46" spans="1:21" s="42" customFormat="1" x14ac:dyDescent="0.25">
      <c r="A46" s="310"/>
      <c r="B46" s="391" t="s">
        <v>2881</v>
      </c>
      <c r="C46" s="296" t="s">
        <v>2882</v>
      </c>
      <c r="D46" s="283" t="s">
        <v>2754</v>
      </c>
      <c r="E46" s="327" t="s">
        <v>2883</v>
      </c>
      <c r="F46" s="327" t="s">
        <v>2883</v>
      </c>
      <c r="G46" s="328" t="s">
        <v>2884</v>
      </c>
      <c r="H46" s="318">
        <v>350</v>
      </c>
      <c r="I46" s="316"/>
      <c r="J46" s="316"/>
      <c r="K46" s="317"/>
      <c r="L46" s="116"/>
      <c r="M46" s="307"/>
      <c r="N46" s="138"/>
      <c r="O46" s="134"/>
      <c r="P46" s="138"/>
      <c r="Q46" s="138"/>
      <c r="R46" s="138"/>
      <c r="U46" s="133"/>
    </row>
    <row r="47" spans="1:21" s="42" customFormat="1" ht="17.25" x14ac:dyDescent="0.25">
      <c r="A47" s="308"/>
      <c r="B47" s="390" t="s">
        <v>3383</v>
      </c>
      <c r="C47" s="388" t="s">
        <v>2885</v>
      </c>
      <c r="D47" s="387" t="s">
        <v>2872</v>
      </c>
      <c r="E47" s="327" t="s">
        <v>2886</v>
      </c>
      <c r="F47" s="327" t="s">
        <v>2887</v>
      </c>
      <c r="G47" s="286" t="s">
        <v>2888</v>
      </c>
      <c r="H47" s="318">
        <v>199</v>
      </c>
      <c r="I47" s="316"/>
      <c r="J47" s="316"/>
      <c r="K47" s="317"/>
      <c r="L47" s="116"/>
      <c r="M47" s="307"/>
      <c r="N47" s="138"/>
      <c r="O47" s="134"/>
      <c r="P47" s="138"/>
      <c r="Q47" s="138"/>
      <c r="R47" s="138"/>
      <c r="U47" s="133"/>
    </row>
    <row r="48" spans="1:21" s="42" customFormat="1" x14ac:dyDescent="0.25">
      <c r="A48" s="308"/>
      <c r="B48" s="295" t="s">
        <v>2889</v>
      </c>
      <c r="C48" s="296" t="s">
        <v>2890</v>
      </c>
      <c r="D48" s="283" t="s">
        <v>2840</v>
      </c>
      <c r="E48" s="327" t="s">
        <v>2891</v>
      </c>
      <c r="F48" s="327" t="s">
        <v>2892</v>
      </c>
      <c r="G48" s="286" t="s">
        <v>2893</v>
      </c>
      <c r="H48" s="318">
        <v>160</v>
      </c>
      <c r="I48" s="316"/>
      <c r="J48" s="316"/>
      <c r="K48" s="317"/>
      <c r="L48" s="116"/>
      <c r="M48" s="307"/>
      <c r="N48" s="138"/>
      <c r="O48" s="134"/>
      <c r="P48" s="138"/>
      <c r="Q48" s="138"/>
      <c r="R48" s="138"/>
      <c r="U48" s="133"/>
    </row>
    <row r="49" spans="1:21" s="42" customFormat="1" x14ac:dyDescent="0.25">
      <c r="A49" s="308"/>
      <c r="B49" s="295" t="s">
        <v>2894</v>
      </c>
      <c r="C49" s="296" t="s">
        <v>2895</v>
      </c>
      <c r="D49" s="283" t="s">
        <v>43</v>
      </c>
      <c r="E49" s="327" t="s">
        <v>2896</v>
      </c>
      <c r="F49" s="327" t="s">
        <v>2897</v>
      </c>
      <c r="G49" s="286" t="s">
        <v>2898</v>
      </c>
      <c r="H49" s="318">
        <v>309</v>
      </c>
      <c r="I49" s="316"/>
      <c r="J49" s="316"/>
      <c r="K49" s="317"/>
      <c r="L49" s="116"/>
      <c r="M49" s="307"/>
      <c r="N49" s="138"/>
      <c r="O49" s="134"/>
      <c r="P49" s="138"/>
      <c r="Q49" s="138"/>
      <c r="R49" s="138"/>
      <c r="U49" s="133"/>
    </row>
    <row r="50" spans="1:21" s="42" customFormat="1" x14ac:dyDescent="0.25">
      <c r="A50" s="308"/>
      <c r="B50" s="295" t="s">
        <v>2899</v>
      </c>
      <c r="C50" s="296" t="s">
        <v>2900</v>
      </c>
      <c r="D50" s="283" t="s">
        <v>43</v>
      </c>
      <c r="E50" s="327" t="s">
        <v>2901</v>
      </c>
      <c r="F50" s="327" t="s">
        <v>2901</v>
      </c>
      <c r="G50" s="286" t="s">
        <v>2902</v>
      </c>
      <c r="H50" s="318">
        <v>299</v>
      </c>
      <c r="I50" s="316"/>
      <c r="J50" s="316"/>
      <c r="K50" s="317"/>
      <c r="L50" s="116"/>
      <c r="M50" s="307"/>
      <c r="N50" s="138"/>
      <c r="O50" s="134"/>
      <c r="P50" s="138"/>
      <c r="Q50" s="138"/>
      <c r="R50" s="138"/>
      <c r="U50" s="133"/>
    </row>
    <row r="51" spans="1:21" s="42" customFormat="1" x14ac:dyDescent="0.25">
      <c r="A51" s="308"/>
      <c r="B51" s="295" t="s">
        <v>2903</v>
      </c>
      <c r="C51" s="296" t="s">
        <v>2904</v>
      </c>
      <c r="D51" s="283" t="s">
        <v>43</v>
      </c>
      <c r="E51" s="327" t="s">
        <v>2905</v>
      </c>
      <c r="F51" s="327" t="s">
        <v>2906</v>
      </c>
      <c r="G51" s="286" t="s">
        <v>2907</v>
      </c>
      <c r="H51" s="318">
        <v>359</v>
      </c>
      <c r="I51" s="316"/>
      <c r="J51" s="316"/>
      <c r="K51" s="317"/>
      <c r="L51" s="116"/>
      <c r="M51" s="307"/>
      <c r="N51" s="138"/>
      <c r="O51" s="134"/>
      <c r="P51" s="138"/>
      <c r="Q51" s="138"/>
      <c r="R51" s="138"/>
      <c r="U51" s="133"/>
    </row>
    <row r="52" spans="1:21" s="20" customFormat="1" ht="14.25" customHeight="1" x14ac:dyDescent="0.25">
      <c r="A52" s="397"/>
      <c r="B52" s="358" t="s">
        <v>3461</v>
      </c>
      <c r="C52" s="358"/>
      <c r="D52" s="408"/>
      <c r="E52" s="453">
        <f>COUNTA(E53:E58)</f>
        <v>6</v>
      </c>
      <c r="F52" s="409"/>
      <c r="G52" s="410"/>
      <c r="H52" s="403">
        <f>SUM(H53:H58)</f>
        <v>1354</v>
      </c>
      <c r="I52" s="404">
        <v>0.25</v>
      </c>
      <c r="J52" s="404">
        <v>0.12</v>
      </c>
      <c r="K52" s="405">
        <f>ROUND(H52*(1-I52)*(1-J52),-1)</f>
        <v>890</v>
      </c>
      <c r="L52" s="40"/>
      <c r="M52" s="346">
        <f>SUM(K52*$Q$5*$Q$10)</f>
        <v>712</v>
      </c>
      <c r="N52" s="87"/>
      <c r="O52" s="406">
        <f t="shared" ref="O52:O98" si="2">M52/1.07</f>
        <v>665.42056074766356</v>
      </c>
      <c r="P52" s="87"/>
      <c r="Q52" s="87"/>
      <c r="R52" s="87"/>
      <c r="U52" s="400"/>
    </row>
    <row r="53" spans="1:21" s="42" customFormat="1" x14ac:dyDescent="0.25">
      <c r="A53" s="308"/>
      <c r="B53" s="295" t="s">
        <v>2908</v>
      </c>
      <c r="C53" s="296" t="s">
        <v>2909</v>
      </c>
      <c r="D53" s="283" t="s">
        <v>2805</v>
      </c>
      <c r="E53" s="297" t="s">
        <v>2910</v>
      </c>
      <c r="F53" s="329" t="s">
        <v>2910</v>
      </c>
      <c r="G53" s="286" t="s">
        <v>2911</v>
      </c>
      <c r="H53" s="315">
        <v>119</v>
      </c>
      <c r="I53" s="299"/>
      <c r="J53" s="299"/>
      <c r="K53" s="300"/>
      <c r="L53" s="116"/>
      <c r="M53" s="307"/>
      <c r="N53" s="138"/>
      <c r="O53" s="134"/>
      <c r="P53" s="138"/>
      <c r="Q53" s="138"/>
      <c r="R53" s="138"/>
      <c r="U53" s="133"/>
    </row>
    <row r="54" spans="1:21" s="42" customFormat="1" x14ac:dyDescent="0.25">
      <c r="A54" s="308"/>
      <c r="B54" s="295" t="s">
        <v>2912</v>
      </c>
      <c r="C54" s="296" t="s">
        <v>2913</v>
      </c>
      <c r="D54" s="283" t="s">
        <v>2748</v>
      </c>
      <c r="E54" s="297" t="s">
        <v>2914</v>
      </c>
      <c r="F54" s="329" t="s">
        <v>2914</v>
      </c>
      <c r="G54" s="286" t="s">
        <v>2915</v>
      </c>
      <c r="H54" s="315">
        <v>306</v>
      </c>
      <c r="I54" s="299"/>
      <c r="J54" s="299"/>
      <c r="K54" s="300"/>
      <c r="L54" s="116"/>
      <c r="M54" s="307"/>
      <c r="N54" s="138"/>
      <c r="O54" s="134"/>
      <c r="P54" s="138"/>
      <c r="Q54" s="138"/>
      <c r="R54" s="138"/>
      <c r="U54" s="133"/>
    </row>
    <row r="55" spans="1:21" s="42" customFormat="1" x14ac:dyDescent="0.25">
      <c r="A55" s="310"/>
      <c r="B55" s="391" t="s">
        <v>2916</v>
      </c>
      <c r="C55" s="296" t="s">
        <v>2917</v>
      </c>
      <c r="D55" s="283" t="s">
        <v>2823</v>
      </c>
      <c r="E55" s="297" t="s">
        <v>2918</v>
      </c>
      <c r="F55" s="329" t="s">
        <v>2919</v>
      </c>
      <c r="G55" s="328" t="s">
        <v>2884</v>
      </c>
      <c r="H55" s="315">
        <v>200</v>
      </c>
      <c r="I55" s="299"/>
      <c r="J55" s="299"/>
      <c r="K55" s="300"/>
      <c r="L55" s="116"/>
      <c r="M55" s="307"/>
      <c r="N55" s="138"/>
      <c r="O55" s="134"/>
      <c r="P55" s="138"/>
      <c r="Q55" s="138"/>
      <c r="R55" s="138"/>
      <c r="U55" s="133"/>
    </row>
    <row r="56" spans="1:21" s="42" customFormat="1" x14ac:dyDescent="0.25">
      <c r="A56" s="308"/>
      <c r="B56" s="295" t="s">
        <v>2920</v>
      </c>
      <c r="C56" s="296" t="s">
        <v>2921</v>
      </c>
      <c r="D56" s="283" t="s">
        <v>2805</v>
      </c>
      <c r="E56" s="297" t="s">
        <v>2922</v>
      </c>
      <c r="F56" s="329" t="s">
        <v>2922</v>
      </c>
      <c r="G56" s="286" t="s">
        <v>2923</v>
      </c>
      <c r="H56" s="315">
        <v>349</v>
      </c>
      <c r="I56" s="299"/>
      <c r="J56" s="299"/>
      <c r="K56" s="300"/>
      <c r="L56" s="116"/>
      <c r="M56" s="307"/>
      <c r="N56" s="138"/>
      <c r="O56" s="134"/>
      <c r="P56" s="138"/>
      <c r="Q56" s="138"/>
      <c r="R56" s="138"/>
      <c r="U56" s="133"/>
    </row>
    <row r="57" spans="1:21" s="42" customFormat="1" ht="16.5" customHeight="1" x14ac:dyDescent="0.25">
      <c r="A57" s="308"/>
      <c r="B57" s="390" t="s">
        <v>3384</v>
      </c>
      <c r="C57" s="388" t="s">
        <v>2924</v>
      </c>
      <c r="D57" s="387" t="s">
        <v>2872</v>
      </c>
      <c r="E57" s="327" t="s">
        <v>2925</v>
      </c>
      <c r="F57" s="297" t="s">
        <v>2926</v>
      </c>
      <c r="G57" s="286" t="s">
        <v>2927</v>
      </c>
      <c r="H57" s="315">
        <v>189</v>
      </c>
      <c r="I57" s="299"/>
      <c r="J57" s="299"/>
      <c r="K57" s="300"/>
      <c r="L57" s="116"/>
      <c r="M57" s="307"/>
      <c r="N57" s="138"/>
      <c r="O57" s="134"/>
      <c r="P57" s="138"/>
      <c r="Q57" s="138"/>
      <c r="R57" s="138"/>
      <c r="S57" s="133"/>
      <c r="T57" s="133"/>
      <c r="U57" s="133"/>
    </row>
    <row r="58" spans="1:21" s="42" customFormat="1" x14ac:dyDescent="0.25">
      <c r="A58" s="308"/>
      <c r="B58" s="295" t="s">
        <v>2928</v>
      </c>
      <c r="C58" s="296" t="s">
        <v>2929</v>
      </c>
      <c r="D58" s="283" t="s">
        <v>2788</v>
      </c>
      <c r="E58" s="297" t="s">
        <v>2930</v>
      </c>
      <c r="F58" s="329" t="s">
        <v>2931</v>
      </c>
      <c r="G58" s="328" t="s">
        <v>2884</v>
      </c>
      <c r="H58" s="315">
        <v>191</v>
      </c>
      <c r="I58" s="299"/>
      <c r="J58" s="299"/>
      <c r="K58" s="300"/>
      <c r="L58" s="116"/>
      <c r="M58" s="307"/>
      <c r="N58" s="138"/>
      <c r="O58" s="134"/>
      <c r="P58" s="138"/>
      <c r="Q58" s="138"/>
      <c r="R58" s="138"/>
      <c r="S58" s="133"/>
      <c r="T58" s="133"/>
      <c r="U58" s="133"/>
    </row>
    <row r="59" spans="1:21" s="20" customFormat="1" x14ac:dyDescent="0.25">
      <c r="A59" s="397"/>
      <c r="B59" s="358" t="s">
        <v>3462</v>
      </c>
      <c r="C59" s="358"/>
      <c r="D59" s="408"/>
      <c r="E59" s="453">
        <f>COUNTA(E60:E64)</f>
        <v>5</v>
      </c>
      <c r="F59" s="409"/>
      <c r="G59" s="410"/>
      <c r="H59" s="403">
        <f>SUM(H60:H64)</f>
        <v>1161</v>
      </c>
      <c r="I59" s="404">
        <v>0.25</v>
      </c>
      <c r="J59" s="404">
        <v>0.12</v>
      </c>
      <c r="K59" s="405">
        <f t="shared" si="1"/>
        <v>770</v>
      </c>
      <c r="L59" s="40"/>
      <c r="M59" s="346">
        <f>SUM(K59*$Q$5*$Q$10)</f>
        <v>616</v>
      </c>
      <c r="N59" s="87"/>
      <c r="O59" s="406">
        <f t="shared" si="2"/>
        <v>575.70093457943926</v>
      </c>
      <c r="P59" s="87"/>
      <c r="Q59" s="87"/>
      <c r="R59" s="87"/>
      <c r="S59" s="400"/>
      <c r="T59" s="400"/>
      <c r="U59" s="400"/>
    </row>
    <row r="60" spans="1:21" s="42" customFormat="1" x14ac:dyDescent="0.25">
      <c r="A60" s="308"/>
      <c r="B60" s="295" t="s">
        <v>2932</v>
      </c>
      <c r="C60" s="296" t="s">
        <v>2932</v>
      </c>
      <c r="D60" s="283" t="s">
        <v>43</v>
      </c>
      <c r="E60" s="327" t="s">
        <v>2933</v>
      </c>
      <c r="F60" s="327" t="s">
        <v>2934</v>
      </c>
      <c r="G60" s="286" t="s">
        <v>2935</v>
      </c>
      <c r="H60" s="318">
        <v>229</v>
      </c>
      <c r="I60" s="316"/>
      <c r="J60" s="316"/>
      <c r="K60" s="317"/>
      <c r="L60" s="116"/>
      <c r="M60" s="307"/>
      <c r="N60" s="138"/>
      <c r="O60" s="134"/>
      <c r="P60" s="138"/>
      <c r="Q60" s="138"/>
      <c r="R60" s="138"/>
      <c r="S60" s="133"/>
      <c r="T60" s="133"/>
      <c r="U60" s="133"/>
    </row>
    <row r="61" spans="1:21" s="42" customFormat="1" x14ac:dyDescent="0.25">
      <c r="A61" s="308"/>
      <c r="B61" s="295" t="s">
        <v>2936</v>
      </c>
      <c r="C61" s="296" t="s">
        <v>2937</v>
      </c>
      <c r="D61" s="283" t="s">
        <v>2765</v>
      </c>
      <c r="E61" s="327" t="s">
        <v>2938</v>
      </c>
      <c r="F61" s="327" t="s">
        <v>2939</v>
      </c>
      <c r="G61" s="286" t="s">
        <v>2940</v>
      </c>
      <c r="H61" s="318">
        <v>189</v>
      </c>
      <c r="I61" s="316"/>
      <c r="J61" s="316"/>
      <c r="K61" s="317"/>
      <c r="L61" s="116"/>
      <c r="M61" s="307"/>
      <c r="N61" s="138"/>
      <c r="O61" s="134"/>
      <c r="P61" s="138"/>
      <c r="Q61" s="138"/>
      <c r="R61" s="138"/>
      <c r="S61" s="133"/>
      <c r="T61" s="133"/>
      <c r="U61" s="133"/>
    </row>
    <row r="62" spans="1:21" s="42" customFormat="1" x14ac:dyDescent="0.25">
      <c r="A62" s="308"/>
      <c r="B62" s="295" t="s">
        <v>2941</v>
      </c>
      <c r="C62" s="296" t="s">
        <v>2941</v>
      </c>
      <c r="D62" s="283" t="s">
        <v>2782</v>
      </c>
      <c r="E62" s="327" t="s">
        <v>2942</v>
      </c>
      <c r="F62" s="327" t="s">
        <v>2943</v>
      </c>
      <c r="G62" s="286" t="s">
        <v>2944</v>
      </c>
      <c r="H62" s="318">
        <v>219</v>
      </c>
      <c r="I62" s="316"/>
      <c r="J62" s="316"/>
      <c r="K62" s="317"/>
      <c r="L62" s="116"/>
      <c r="M62" s="307"/>
      <c r="N62" s="138"/>
      <c r="O62" s="134"/>
      <c r="P62" s="138"/>
      <c r="Q62" s="138"/>
      <c r="R62" s="138"/>
      <c r="S62" s="133"/>
      <c r="T62" s="133"/>
      <c r="U62" s="133"/>
    </row>
    <row r="63" spans="1:21" s="42" customFormat="1" x14ac:dyDescent="0.25">
      <c r="A63" s="308"/>
      <c r="B63" s="295" t="s">
        <v>2945</v>
      </c>
      <c r="C63" s="296" t="s">
        <v>2946</v>
      </c>
      <c r="D63" s="283" t="s">
        <v>2788</v>
      </c>
      <c r="E63" s="327" t="s">
        <v>2947</v>
      </c>
      <c r="F63" s="327" t="s">
        <v>2948</v>
      </c>
      <c r="G63" s="330" t="s">
        <v>2884</v>
      </c>
      <c r="H63" s="318">
        <v>254</v>
      </c>
      <c r="I63" s="316"/>
      <c r="J63" s="316"/>
      <c r="K63" s="317"/>
      <c r="L63" s="116"/>
      <c r="M63" s="307"/>
      <c r="N63" s="138"/>
      <c r="O63" s="134"/>
      <c r="P63" s="138"/>
      <c r="Q63" s="138"/>
      <c r="R63" s="138"/>
      <c r="S63" s="133"/>
      <c r="T63" s="133"/>
      <c r="U63" s="133"/>
    </row>
    <row r="64" spans="1:21" s="42" customFormat="1" x14ac:dyDescent="0.25">
      <c r="A64" s="308"/>
      <c r="B64" s="295" t="s">
        <v>2949</v>
      </c>
      <c r="C64" s="296" t="s">
        <v>2950</v>
      </c>
      <c r="D64" s="283" t="s">
        <v>2788</v>
      </c>
      <c r="E64" s="327" t="s">
        <v>2951</v>
      </c>
      <c r="F64" s="327" t="s">
        <v>2952</v>
      </c>
      <c r="G64" s="330" t="s">
        <v>2884</v>
      </c>
      <c r="H64" s="318">
        <v>270</v>
      </c>
      <c r="I64" s="316"/>
      <c r="J64" s="316"/>
      <c r="K64" s="317"/>
      <c r="L64" s="116"/>
      <c r="M64" s="307"/>
      <c r="N64" s="138"/>
      <c r="O64" s="134"/>
      <c r="P64" s="138"/>
      <c r="Q64" s="138"/>
      <c r="R64" s="138"/>
      <c r="S64" s="133"/>
      <c r="T64" s="133"/>
      <c r="U64" s="133"/>
    </row>
    <row r="65" spans="1:21" x14ac:dyDescent="0.25">
      <c r="A65" s="310"/>
      <c r="B65" s="462" t="s">
        <v>3463</v>
      </c>
      <c r="C65" s="359"/>
      <c r="D65" s="386"/>
      <c r="E65" s="453">
        <f>COUNTA(E66:E68)</f>
        <v>3</v>
      </c>
      <c r="F65" s="360"/>
      <c r="G65" s="361"/>
      <c r="H65" s="403">
        <f>SUM(H66:H68)</f>
        <v>641.25</v>
      </c>
      <c r="I65" s="404">
        <v>0.25</v>
      </c>
      <c r="J65" s="404">
        <v>0.12</v>
      </c>
      <c r="K65" s="405">
        <f t="shared" si="1"/>
        <v>420</v>
      </c>
      <c r="L65" s="116"/>
      <c r="M65" s="346">
        <f>SUM(K65*$Q$5*$Q$10)</f>
        <v>336</v>
      </c>
      <c r="N65" s="60"/>
      <c r="O65" s="347">
        <f t="shared" si="2"/>
        <v>314.01869158878503</v>
      </c>
      <c r="P65" s="60"/>
      <c r="Q65" s="60"/>
      <c r="R65" s="60"/>
      <c r="S65" s="137"/>
      <c r="T65" s="137"/>
      <c r="U65" s="137"/>
    </row>
    <row r="66" spans="1:21" s="142" customFormat="1" x14ac:dyDescent="0.25">
      <c r="A66" s="310"/>
      <c r="B66" s="391" t="s">
        <v>2953</v>
      </c>
      <c r="C66" s="296" t="s">
        <v>2954</v>
      </c>
      <c r="D66" s="283" t="s">
        <v>2823</v>
      </c>
      <c r="E66" s="327" t="s">
        <v>2955</v>
      </c>
      <c r="F66" s="297" t="s">
        <v>2956</v>
      </c>
      <c r="G66" s="286" t="s">
        <v>2884</v>
      </c>
      <c r="H66" s="315">
        <v>220</v>
      </c>
      <c r="I66" s="320"/>
      <c r="J66" s="320"/>
      <c r="K66" s="321"/>
      <c r="L66" s="139"/>
      <c r="M66" s="322"/>
      <c r="N66" s="140"/>
      <c r="O66" s="141"/>
      <c r="P66" s="140"/>
      <c r="Q66" s="140"/>
      <c r="R66" s="140"/>
      <c r="S66" s="140"/>
      <c r="T66" s="140"/>
      <c r="U66" s="140"/>
    </row>
    <row r="67" spans="1:21" s="142" customFormat="1" x14ac:dyDescent="0.25">
      <c r="A67" s="310"/>
      <c r="B67" s="391" t="s">
        <v>2957</v>
      </c>
      <c r="C67" s="296" t="s">
        <v>2958</v>
      </c>
      <c r="D67" s="283" t="s">
        <v>2823</v>
      </c>
      <c r="E67" s="327" t="s">
        <v>2959</v>
      </c>
      <c r="F67" s="297" t="s">
        <v>2960</v>
      </c>
      <c r="G67" s="286" t="s">
        <v>2884</v>
      </c>
      <c r="H67" s="315">
        <v>210</v>
      </c>
      <c r="I67" s="320"/>
      <c r="J67" s="320"/>
      <c r="K67" s="321"/>
      <c r="L67" s="139"/>
      <c r="M67" s="322"/>
      <c r="N67" s="140"/>
      <c r="O67" s="141"/>
      <c r="P67" s="140"/>
      <c r="Q67" s="140"/>
      <c r="R67" s="140"/>
      <c r="S67" s="140"/>
      <c r="T67" s="140"/>
      <c r="U67" s="140"/>
    </row>
    <row r="68" spans="1:21" s="142" customFormat="1" x14ac:dyDescent="0.25">
      <c r="A68" s="310"/>
      <c r="B68" s="391" t="s">
        <v>2961</v>
      </c>
      <c r="C68" s="296" t="s">
        <v>2962</v>
      </c>
      <c r="D68" s="283" t="s">
        <v>2823</v>
      </c>
      <c r="E68" s="327" t="s">
        <v>2918</v>
      </c>
      <c r="F68" s="297" t="s">
        <v>2919</v>
      </c>
      <c r="G68" s="286" t="s">
        <v>2884</v>
      </c>
      <c r="H68" s="315">
        <v>211.25</v>
      </c>
      <c r="I68" s="320"/>
      <c r="J68" s="320"/>
      <c r="K68" s="321"/>
      <c r="L68" s="139"/>
      <c r="M68" s="322"/>
      <c r="N68" s="140"/>
      <c r="O68" s="141"/>
      <c r="P68" s="140"/>
      <c r="Q68" s="140"/>
      <c r="R68" s="140"/>
      <c r="S68" s="140"/>
      <c r="T68" s="140"/>
      <c r="U68" s="140"/>
    </row>
    <row r="69" spans="1:21" s="20" customFormat="1" x14ac:dyDescent="0.25">
      <c r="A69" s="397"/>
      <c r="B69" s="358" t="s">
        <v>3464</v>
      </c>
      <c r="C69" s="358"/>
      <c r="D69" s="408"/>
      <c r="E69" s="453">
        <f>COUNTA(E70:E77)</f>
        <v>8</v>
      </c>
      <c r="F69" s="409"/>
      <c r="G69" s="410"/>
      <c r="H69" s="403">
        <f>SUM(H70:H77)</f>
        <v>1594</v>
      </c>
      <c r="I69" s="404">
        <v>0.25</v>
      </c>
      <c r="J69" s="404">
        <v>0.12</v>
      </c>
      <c r="K69" s="405">
        <f t="shared" si="1"/>
        <v>1050</v>
      </c>
      <c r="L69" s="40"/>
      <c r="M69" s="346">
        <f>SUM(K69*$Q$5*$Q$10)</f>
        <v>840</v>
      </c>
      <c r="N69" s="87"/>
      <c r="O69" s="406">
        <f t="shared" si="2"/>
        <v>785.04672897196258</v>
      </c>
      <c r="P69" s="87"/>
      <c r="Q69" s="87"/>
      <c r="R69" s="87"/>
      <c r="S69" s="87"/>
      <c r="T69" s="87"/>
      <c r="U69" s="87"/>
    </row>
    <row r="70" spans="1:21" s="146" customFormat="1" x14ac:dyDescent="0.25">
      <c r="A70" s="311"/>
      <c r="B70" s="295" t="s">
        <v>2963</v>
      </c>
      <c r="C70" s="296" t="s">
        <v>2964</v>
      </c>
      <c r="D70" s="283" t="s">
        <v>2759</v>
      </c>
      <c r="E70" s="327" t="s">
        <v>2965</v>
      </c>
      <c r="F70" s="297" t="s">
        <v>2966</v>
      </c>
      <c r="G70" s="369" t="s">
        <v>2967</v>
      </c>
      <c r="H70" s="318">
        <v>150</v>
      </c>
      <c r="I70" s="370"/>
      <c r="J70" s="370"/>
      <c r="K70" s="371"/>
      <c r="L70" s="54"/>
      <c r="M70" s="372"/>
      <c r="N70" s="144"/>
      <c r="O70" s="145"/>
      <c r="P70" s="144"/>
      <c r="Q70" s="144"/>
      <c r="R70" s="144"/>
      <c r="S70" s="144"/>
      <c r="T70" s="144"/>
      <c r="U70" s="144"/>
    </row>
    <row r="71" spans="1:21" s="146" customFormat="1" x14ac:dyDescent="0.25">
      <c r="A71" s="311"/>
      <c r="B71" s="295" t="s">
        <v>2968</v>
      </c>
      <c r="C71" s="296" t="s">
        <v>2969</v>
      </c>
      <c r="D71" s="283" t="s">
        <v>43</v>
      </c>
      <c r="E71" s="327" t="s">
        <v>2970</v>
      </c>
      <c r="F71" s="327" t="s">
        <v>2971</v>
      </c>
      <c r="G71" s="369" t="s">
        <v>2972</v>
      </c>
      <c r="H71" s="318">
        <v>259</v>
      </c>
      <c r="I71" s="370"/>
      <c r="J71" s="370"/>
      <c r="K71" s="371"/>
      <c r="L71" s="54"/>
      <c r="M71" s="372"/>
      <c r="N71" s="144"/>
      <c r="O71" s="145"/>
      <c r="P71" s="144"/>
      <c r="Q71" s="144"/>
      <c r="R71" s="144"/>
      <c r="S71" s="144"/>
      <c r="T71" s="144"/>
      <c r="U71" s="144"/>
    </row>
    <row r="72" spans="1:21" s="146" customFormat="1" x14ac:dyDescent="0.25">
      <c r="A72" s="311"/>
      <c r="B72" s="295" t="s">
        <v>2973</v>
      </c>
      <c r="C72" s="296" t="s">
        <v>2974</v>
      </c>
      <c r="D72" s="283" t="s">
        <v>2775</v>
      </c>
      <c r="E72" s="327" t="s">
        <v>2975</v>
      </c>
      <c r="F72" s="327" t="s">
        <v>2976</v>
      </c>
      <c r="G72" s="369" t="s">
        <v>2977</v>
      </c>
      <c r="H72" s="318">
        <v>252</v>
      </c>
      <c r="I72" s="370"/>
      <c r="J72" s="370"/>
      <c r="K72" s="371"/>
      <c r="L72" s="54"/>
      <c r="M72" s="372"/>
      <c r="N72" s="144"/>
      <c r="O72" s="145"/>
      <c r="P72" s="144"/>
      <c r="Q72" s="144"/>
      <c r="R72" s="144"/>
      <c r="S72" s="144"/>
      <c r="T72" s="144"/>
      <c r="U72" s="144"/>
    </row>
    <row r="73" spans="1:21" s="146" customFormat="1" x14ac:dyDescent="0.25">
      <c r="A73" s="311"/>
      <c r="B73" s="295" t="s">
        <v>2978</v>
      </c>
      <c r="C73" s="296" t="s">
        <v>2979</v>
      </c>
      <c r="D73" s="283" t="s">
        <v>43</v>
      </c>
      <c r="E73" s="327" t="s">
        <v>2980</v>
      </c>
      <c r="F73" s="327" t="s">
        <v>2981</v>
      </c>
      <c r="G73" s="369" t="s">
        <v>2982</v>
      </c>
      <c r="H73" s="318">
        <v>189</v>
      </c>
      <c r="I73" s="370"/>
      <c r="J73" s="370"/>
      <c r="K73" s="371"/>
      <c r="L73" s="54"/>
      <c r="M73" s="372"/>
      <c r="N73" s="144"/>
      <c r="O73" s="145"/>
      <c r="P73" s="144"/>
      <c r="Q73" s="144"/>
      <c r="R73" s="144"/>
      <c r="S73" s="144"/>
      <c r="T73" s="144"/>
      <c r="U73" s="144"/>
    </row>
    <row r="74" spans="1:21" s="146" customFormat="1" x14ac:dyDescent="0.25">
      <c r="A74" s="311"/>
      <c r="B74" s="295" t="s">
        <v>2983</v>
      </c>
      <c r="C74" s="296" t="s">
        <v>2984</v>
      </c>
      <c r="D74" s="283" t="s">
        <v>2759</v>
      </c>
      <c r="E74" s="327" t="s">
        <v>2985</v>
      </c>
      <c r="F74" s="297" t="s">
        <v>2986</v>
      </c>
      <c r="G74" s="369" t="s">
        <v>2987</v>
      </c>
      <c r="H74" s="318">
        <v>159</v>
      </c>
      <c r="I74" s="370"/>
      <c r="J74" s="370"/>
      <c r="K74" s="371"/>
      <c r="L74" s="54"/>
      <c r="M74" s="372"/>
      <c r="N74" s="144"/>
      <c r="O74" s="145"/>
      <c r="P74" s="144"/>
      <c r="Q74" s="144"/>
      <c r="R74" s="144"/>
      <c r="S74" s="144"/>
      <c r="T74" s="144"/>
      <c r="U74" s="144"/>
    </row>
    <row r="75" spans="1:21" s="146" customFormat="1" x14ac:dyDescent="0.25">
      <c r="A75" s="311"/>
      <c r="B75" s="295" t="s">
        <v>2988</v>
      </c>
      <c r="C75" s="296" t="s">
        <v>2989</v>
      </c>
      <c r="D75" s="283" t="s">
        <v>2759</v>
      </c>
      <c r="E75" s="327" t="s">
        <v>2990</v>
      </c>
      <c r="F75" s="297" t="s">
        <v>2991</v>
      </c>
      <c r="G75" s="369" t="s">
        <v>2992</v>
      </c>
      <c r="H75" s="318">
        <v>159</v>
      </c>
      <c r="I75" s="370"/>
      <c r="J75" s="370"/>
      <c r="K75" s="371"/>
      <c r="L75" s="54"/>
      <c r="M75" s="372"/>
      <c r="N75" s="144"/>
      <c r="O75" s="145"/>
      <c r="P75" s="144"/>
      <c r="Q75" s="144"/>
      <c r="R75" s="144"/>
      <c r="S75" s="144"/>
      <c r="T75" s="144"/>
      <c r="U75" s="144"/>
    </row>
    <row r="76" spans="1:21" s="146" customFormat="1" x14ac:dyDescent="0.25">
      <c r="A76" s="311"/>
      <c r="B76" s="295" t="s">
        <v>2993</v>
      </c>
      <c r="C76" s="296" t="s">
        <v>2994</v>
      </c>
      <c r="D76" s="283" t="s">
        <v>2759</v>
      </c>
      <c r="E76" s="327" t="s">
        <v>2995</v>
      </c>
      <c r="F76" s="297" t="s">
        <v>2996</v>
      </c>
      <c r="G76" s="369" t="s">
        <v>2997</v>
      </c>
      <c r="H76" s="318">
        <v>159</v>
      </c>
      <c r="I76" s="370"/>
      <c r="J76" s="370"/>
      <c r="K76" s="371"/>
      <c r="L76" s="54"/>
      <c r="M76" s="372"/>
      <c r="N76" s="144"/>
      <c r="O76" s="145"/>
      <c r="P76" s="144"/>
      <c r="Q76" s="144"/>
      <c r="R76" s="144"/>
      <c r="S76" s="144"/>
      <c r="T76" s="144"/>
      <c r="U76" s="144"/>
    </row>
    <row r="77" spans="1:21" s="146" customFormat="1" x14ac:dyDescent="0.25">
      <c r="A77" s="311"/>
      <c r="B77" s="295" t="s">
        <v>2998</v>
      </c>
      <c r="C77" s="296" t="s">
        <v>2999</v>
      </c>
      <c r="D77" s="283" t="s">
        <v>2788</v>
      </c>
      <c r="E77" s="327" t="s">
        <v>3000</v>
      </c>
      <c r="F77" s="327" t="s">
        <v>3001</v>
      </c>
      <c r="G77" s="330" t="s">
        <v>2884</v>
      </c>
      <c r="H77" s="318">
        <v>267</v>
      </c>
      <c r="I77" s="370"/>
      <c r="J77" s="370"/>
      <c r="K77" s="371"/>
      <c r="L77" s="54"/>
      <c r="M77" s="372"/>
      <c r="N77" s="144"/>
      <c r="O77" s="145"/>
      <c r="P77" s="144"/>
      <c r="Q77" s="144"/>
      <c r="R77" s="144"/>
      <c r="S77" s="144"/>
      <c r="T77" s="144"/>
      <c r="U77" s="144"/>
    </row>
    <row r="78" spans="1:21" s="20" customFormat="1" x14ac:dyDescent="0.25">
      <c r="A78" s="397"/>
      <c r="B78" s="358" t="s">
        <v>3465</v>
      </c>
      <c r="C78" s="358"/>
      <c r="D78" s="408"/>
      <c r="E78" s="453">
        <f>COUNTA(E79:E82)</f>
        <v>4</v>
      </c>
      <c r="F78" s="409"/>
      <c r="G78" s="410"/>
      <c r="H78" s="403">
        <f>SUM(H79:H82)</f>
        <v>738</v>
      </c>
      <c r="I78" s="404">
        <v>0.25</v>
      </c>
      <c r="J78" s="404">
        <v>0.12</v>
      </c>
      <c r="K78" s="405">
        <f t="shared" ref="K78:K125" si="3">ROUND(H78*(1-I78)*(1-J78),-1)</f>
        <v>490</v>
      </c>
      <c r="L78" s="40"/>
      <c r="M78" s="346">
        <f>SUM(K78*$Q$5*$Q$10)</f>
        <v>392</v>
      </c>
      <c r="N78" s="87"/>
      <c r="O78" s="406">
        <f t="shared" si="2"/>
        <v>366.35514018691589</v>
      </c>
      <c r="P78" s="87"/>
      <c r="Q78" s="87"/>
      <c r="R78" s="87"/>
      <c r="S78" s="87"/>
      <c r="T78" s="87"/>
      <c r="U78" s="87"/>
    </row>
    <row r="79" spans="1:21" s="42" customFormat="1" x14ac:dyDescent="0.25">
      <c r="A79" s="308"/>
      <c r="B79" s="295" t="s">
        <v>3002</v>
      </c>
      <c r="C79" s="296" t="s">
        <v>3003</v>
      </c>
      <c r="D79" s="283" t="s">
        <v>2811</v>
      </c>
      <c r="E79" s="297" t="s">
        <v>3004</v>
      </c>
      <c r="F79" s="327" t="s">
        <v>3005</v>
      </c>
      <c r="G79" s="286" t="s">
        <v>3006</v>
      </c>
      <c r="H79" s="298">
        <v>150</v>
      </c>
      <c r="I79" s="299"/>
      <c r="J79" s="334"/>
      <c r="K79" s="300"/>
      <c r="L79" s="116"/>
      <c r="M79" s="307"/>
      <c r="N79" s="138"/>
      <c r="O79" s="134"/>
      <c r="P79" s="138"/>
      <c r="Q79" s="138"/>
      <c r="R79" s="138"/>
      <c r="S79" s="138"/>
      <c r="T79" s="138"/>
      <c r="U79" s="138"/>
    </row>
    <row r="80" spans="1:21" s="42" customFormat="1" x14ac:dyDescent="0.25">
      <c r="A80" s="308"/>
      <c r="B80" s="295" t="s">
        <v>3007</v>
      </c>
      <c r="C80" s="296" t="s">
        <v>3008</v>
      </c>
      <c r="D80" s="283" t="s">
        <v>2799</v>
      </c>
      <c r="E80" s="297" t="s">
        <v>3009</v>
      </c>
      <c r="F80" s="327" t="s">
        <v>3009</v>
      </c>
      <c r="G80" s="286" t="s">
        <v>3010</v>
      </c>
      <c r="H80" s="298">
        <v>310</v>
      </c>
      <c r="I80" s="299"/>
      <c r="J80" s="334"/>
      <c r="K80" s="300"/>
      <c r="L80" s="116"/>
      <c r="M80" s="307"/>
      <c r="N80" s="138"/>
      <c r="O80" s="134"/>
      <c r="P80" s="138"/>
      <c r="Q80" s="138"/>
      <c r="R80" s="138"/>
      <c r="S80" s="138"/>
      <c r="T80" s="138"/>
      <c r="U80" s="138"/>
    </row>
    <row r="81" spans="1:21" s="42" customFormat="1" x14ac:dyDescent="0.25">
      <c r="A81" s="308"/>
      <c r="B81" s="295" t="s">
        <v>3011</v>
      </c>
      <c r="C81" s="296" t="s">
        <v>3011</v>
      </c>
      <c r="D81" s="283" t="s">
        <v>43</v>
      </c>
      <c r="E81" s="297" t="s">
        <v>3012</v>
      </c>
      <c r="F81" s="327" t="s">
        <v>3013</v>
      </c>
      <c r="G81" s="286" t="s">
        <v>3014</v>
      </c>
      <c r="H81" s="298">
        <v>149</v>
      </c>
      <c r="I81" s="299"/>
      <c r="J81" s="334"/>
      <c r="K81" s="300"/>
      <c r="L81" s="116"/>
      <c r="M81" s="307"/>
      <c r="N81" s="138"/>
      <c r="O81" s="134"/>
      <c r="P81" s="138"/>
      <c r="Q81" s="138"/>
      <c r="R81" s="138"/>
      <c r="S81" s="138"/>
      <c r="T81" s="138"/>
      <c r="U81" s="138"/>
    </row>
    <row r="82" spans="1:21" s="42" customFormat="1" ht="17.25" x14ac:dyDescent="0.25">
      <c r="A82" s="308"/>
      <c r="B82" s="390" t="s">
        <v>3385</v>
      </c>
      <c r="C82" s="388" t="s">
        <v>3015</v>
      </c>
      <c r="D82" s="387" t="s">
        <v>2872</v>
      </c>
      <c r="E82" s="297" t="s">
        <v>3016</v>
      </c>
      <c r="F82" s="327" t="s">
        <v>3017</v>
      </c>
      <c r="G82" s="286" t="s">
        <v>3018</v>
      </c>
      <c r="H82" s="298">
        <v>129</v>
      </c>
      <c r="I82" s="299"/>
      <c r="J82" s="334"/>
      <c r="K82" s="300"/>
      <c r="L82" s="116"/>
      <c r="M82" s="307"/>
      <c r="N82" s="138"/>
      <c r="O82" s="134"/>
      <c r="P82" s="138"/>
      <c r="Q82" s="138"/>
      <c r="R82" s="138"/>
      <c r="S82" s="138"/>
      <c r="T82" s="138"/>
      <c r="U82" s="138"/>
    </row>
    <row r="83" spans="1:21" s="20" customFormat="1" x14ac:dyDescent="0.25">
      <c r="A83" s="397"/>
      <c r="B83" s="358" t="s">
        <v>3466</v>
      </c>
      <c r="C83" s="358"/>
      <c r="D83" s="411"/>
      <c r="E83" s="453">
        <f>COUNTA(E84:E85)</f>
        <v>2</v>
      </c>
      <c r="F83" s="409"/>
      <c r="G83" s="410"/>
      <c r="H83" s="403">
        <f>SUM(H84:H85)</f>
        <v>510</v>
      </c>
      <c r="I83" s="404">
        <v>0.25</v>
      </c>
      <c r="J83" s="404">
        <v>0.12</v>
      </c>
      <c r="K83" s="405">
        <f t="shared" si="3"/>
        <v>340</v>
      </c>
      <c r="L83" s="40"/>
      <c r="M83" s="346">
        <f>SUM(K83*$Q$5*$Q$10)</f>
        <v>272</v>
      </c>
      <c r="N83" s="87"/>
      <c r="O83" s="406">
        <f t="shared" si="2"/>
        <v>254.20560747663549</v>
      </c>
      <c r="P83" s="87"/>
      <c r="Q83" s="87"/>
      <c r="R83" s="87"/>
      <c r="S83" s="87"/>
      <c r="T83" s="87"/>
      <c r="U83" s="87"/>
    </row>
    <row r="84" spans="1:21" s="42" customFormat="1" x14ac:dyDescent="0.25">
      <c r="A84" s="308"/>
      <c r="B84" s="295" t="s">
        <v>3019</v>
      </c>
      <c r="C84" s="296" t="s">
        <v>3020</v>
      </c>
      <c r="D84" s="283" t="s">
        <v>587</v>
      </c>
      <c r="E84" s="297" t="s">
        <v>3021</v>
      </c>
      <c r="F84" s="329" t="s">
        <v>3022</v>
      </c>
      <c r="G84" s="286" t="s">
        <v>3023</v>
      </c>
      <c r="H84" s="298">
        <v>279</v>
      </c>
      <c r="I84" s="334"/>
      <c r="J84" s="334"/>
      <c r="K84" s="300"/>
      <c r="L84" s="116"/>
      <c r="M84" s="307"/>
      <c r="N84" s="138"/>
      <c r="O84" s="134"/>
      <c r="P84" s="138"/>
      <c r="Q84" s="138"/>
      <c r="R84" s="138"/>
      <c r="S84" s="138"/>
      <c r="T84" s="138"/>
      <c r="U84" s="138"/>
    </row>
    <row r="85" spans="1:21" s="42" customFormat="1" x14ac:dyDescent="0.25">
      <c r="A85" s="308"/>
      <c r="B85" s="295" t="s">
        <v>3024</v>
      </c>
      <c r="C85" s="296" t="s">
        <v>3025</v>
      </c>
      <c r="D85" s="283" t="s">
        <v>2788</v>
      </c>
      <c r="E85" s="297" t="s">
        <v>3026</v>
      </c>
      <c r="F85" s="329" t="s">
        <v>3027</v>
      </c>
      <c r="G85" s="373" t="s">
        <v>2884</v>
      </c>
      <c r="H85" s="298">
        <v>231</v>
      </c>
      <c r="I85" s="334"/>
      <c r="J85" s="334"/>
      <c r="K85" s="300"/>
      <c r="L85" s="116"/>
      <c r="M85" s="307"/>
      <c r="N85" s="138"/>
      <c r="O85" s="134"/>
      <c r="P85" s="138"/>
      <c r="Q85" s="138"/>
      <c r="R85" s="138"/>
      <c r="S85" s="138"/>
      <c r="T85" s="138"/>
      <c r="U85" s="138"/>
    </row>
    <row r="86" spans="1:21" s="20" customFormat="1" x14ac:dyDescent="0.25">
      <c r="A86" s="397"/>
      <c r="B86" s="358" t="s">
        <v>3467</v>
      </c>
      <c r="C86" s="358"/>
      <c r="D86" s="411"/>
      <c r="E86" s="453">
        <f>COUNTA(E87:E89)</f>
        <v>3</v>
      </c>
      <c r="F86" s="409"/>
      <c r="G86" s="410"/>
      <c r="H86" s="403">
        <f>SUM(H87:H89)</f>
        <v>406</v>
      </c>
      <c r="I86" s="412">
        <v>0.25</v>
      </c>
      <c r="J86" s="412">
        <v>0.12</v>
      </c>
      <c r="K86" s="405">
        <f t="shared" si="3"/>
        <v>270</v>
      </c>
      <c r="L86" s="40"/>
      <c r="M86" s="346">
        <f>SUM(K86*$Q$5*$Q$10)</f>
        <v>216</v>
      </c>
      <c r="N86" s="87"/>
      <c r="O86" s="406">
        <f t="shared" si="2"/>
        <v>201.86915887850466</v>
      </c>
      <c r="P86" s="87"/>
      <c r="Q86" s="87"/>
      <c r="R86" s="87"/>
      <c r="S86" s="87"/>
      <c r="T86" s="87"/>
      <c r="U86" s="87"/>
    </row>
    <row r="87" spans="1:21" s="42" customFormat="1" x14ac:dyDescent="0.25">
      <c r="A87" s="308"/>
      <c r="B87" s="295" t="s">
        <v>3028</v>
      </c>
      <c r="C87" s="296" t="s">
        <v>3028</v>
      </c>
      <c r="D87" s="283" t="s">
        <v>2782</v>
      </c>
      <c r="E87" s="297" t="s">
        <v>3029</v>
      </c>
      <c r="F87" s="329" t="s">
        <v>3030</v>
      </c>
      <c r="G87" s="286" t="s">
        <v>3031</v>
      </c>
      <c r="H87" s="298">
        <v>109</v>
      </c>
      <c r="I87" s="334"/>
      <c r="J87" s="334"/>
      <c r="K87" s="300"/>
      <c r="L87" s="136"/>
      <c r="M87" s="307"/>
      <c r="N87" s="138"/>
      <c r="O87" s="134"/>
      <c r="P87" s="138"/>
      <c r="Q87" s="138"/>
      <c r="R87" s="138"/>
      <c r="S87" s="138"/>
      <c r="T87" s="138"/>
      <c r="U87" s="138"/>
    </row>
    <row r="88" spans="1:21" s="42" customFormat="1" x14ac:dyDescent="0.25">
      <c r="A88" s="310"/>
      <c r="B88" s="391" t="s">
        <v>3032</v>
      </c>
      <c r="C88" s="296" t="s">
        <v>3033</v>
      </c>
      <c r="D88" s="283" t="s">
        <v>2782</v>
      </c>
      <c r="E88" s="297" t="s">
        <v>2884</v>
      </c>
      <c r="F88" s="329" t="s">
        <v>2884</v>
      </c>
      <c r="G88" s="286" t="s">
        <v>2884</v>
      </c>
      <c r="H88" s="298">
        <v>199</v>
      </c>
      <c r="I88" s="334"/>
      <c r="J88" s="334"/>
      <c r="K88" s="300"/>
      <c r="L88" s="116"/>
      <c r="M88" s="307"/>
      <c r="N88" s="138"/>
      <c r="O88" s="134"/>
      <c r="P88" s="138"/>
      <c r="Q88" s="138"/>
      <c r="R88" s="138"/>
      <c r="S88" s="138"/>
      <c r="T88" s="138"/>
      <c r="U88" s="138"/>
    </row>
    <row r="89" spans="1:21" s="42" customFormat="1" x14ac:dyDescent="0.25">
      <c r="A89" s="308"/>
      <c r="B89" s="295" t="s">
        <v>3034</v>
      </c>
      <c r="C89" s="296" t="s">
        <v>3035</v>
      </c>
      <c r="D89" s="283" t="s">
        <v>43</v>
      </c>
      <c r="E89" s="327" t="s">
        <v>3036</v>
      </c>
      <c r="F89" s="327" t="s">
        <v>3037</v>
      </c>
      <c r="G89" s="286" t="s">
        <v>3038</v>
      </c>
      <c r="H89" s="298">
        <v>98</v>
      </c>
      <c r="I89" s="334"/>
      <c r="J89" s="334"/>
      <c r="K89" s="300"/>
      <c r="L89" s="116"/>
      <c r="M89" s="307"/>
      <c r="N89" s="138"/>
      <c r="O89" s="134"/>
      <c r="P89" s="138"/>
      <c r="Q89" s="138"/>
      <c r="R89" s="138"/>
      <c r="S89" s="138"/>
      <c r="T89" s="138"/>
      <c r="U89" s="138"/>
    </row>
    <row r="90" spans="1:21" s="20" customFormat="1" x14ac:dyDescent="0.25">
      <c r="A90" s="397"/>
      <c r="B90" s="358" t="s">
        <v>3468</v>
      </c>
      <c r="C90" s="358"/>
      <c r="D90" s="408"/>
      <c r="E90" s="453">
        <f>COUNTA(E91:E96)</f>
        <v>6</v>
      </c>
      <c r="F90" s="409"/>
      <c r="G90" s="410"/>
      <c r="H90" s="403">
        <f>SUM(H91:H96)</f>
        <v>1887.5</v>
      </c>
      <c r="I90" s="404">
        <v>0.25</v>
      </c>
      <c r="J90" s="404">
        <v>0.12</v>
      </c>
      <c r="K90" s="405">
        <f t="shared" si="3"/>
        <v>1250</v>
      </c>
      <c r="L90" s="40"/>
      <c r="M90" s="346">
        <f>SUM(K90*$Q$5*$Q$10)</f>
        <v>1000</v>
      </c>
      <c r="N90" s="87"/>
      <c r="O90" s="406">
        <f t="shared" si="2"/>
        <v>934.57943925233644</v>
      </c>
      <c r="P90" s="87"/>
      <c r="Q90" s="87"/>
      <c r="R90" s="87"/>
      <c r="S90" s="87"/>
      <c r="T90" s="87"/>
      <c r="U90" s="87"/>
    </row>
    <row r="91" spans="1:21" s="148" customFormat="1" x14ac:dyDescent="0.25">
      <c r="A91" s="312"/>
      <c r="B91" s="295" t="s">
        <v>3039</v>
      </c>
      <c r="C91" s="296" t="s">
        <v>3040</v>
      </c>
      <c r="D91" s="283" t="s">
        <v>2817</v>
      </c>
      <c r="E91" s="327" t="s">
        <v>3041</v>
      </c>
      <c r="F91" s="327" t="s">
        <v>3042</v>
      </c>
      <c r="G91" s="286" t="s">
        <v>3043</v>
      </c>
      <c r="H91" s="318">
        <v>288</v>
      </c>
      <c r="I91" s="320"/>
      <c r="J91" s="320"/>
      <c r="K91" s="321"/>
      <c r="L91" s="139"/>
      <c r="M91" s="374"/>
      <c r="N91" s="147"/>
      <c r="O91" s="141"/>
      <c r="P91" s="147"/>
      <c r="Q91" s="147"/>
      <c r="R91" s="147"/>
      <c r="S91" s="147"/>
      <c r="T91" s="147"/>
      <c r="U91" s="147"/>
    </row>
    <row r="92" spans="1:21" s="148" customFormat="1" x14ac:dyDescent="0.25">
      <c r="A92" s="312"/>
      <c r="B92" s="295" t="s">
        <v>3044</v>
      </c>
      <c r="C92" s="296" t="s">
        <v>3045</v>
      </c>
      <c r="D92" s="283" t="s">
        <v>2817</v>
      </c>
      <c r="E92" s="327" t="s">
        <v>3046</v>
      </c>
      <c r="F92" s="327" t="s">
        <v>3047</v>
      </c>
      <c r="G92" s="286" t="s">
        <v>3048</v>
      </c>
      <c r="H92" s="318">
        <v>465</v>
      </c>
      <c r="I92" s="320"/>
      <c r="J92" s="320"/>
      <c r="K92" s="321"/>
      <c r="L92" s="139"/>
      <c r="M92" s="374"/>
      <c r="N92" s="147"/>
      <c r="O92" s="141"/>
      <c r="P92" s="147"/>
      <c r="Q92" s="147"/>
      <c r="R92" s="147"/>
      <c r="S92" s="147"/>
      <c r="T92" s="147"/>
      <c r="U92" s="147"/>
    </row>
    <row r="93" spans="1:21" s="148" customFormat="1" x14ac:dyDescent="0.25">
      <c r="A93" s="312"/>
      <c r="B93" s="391" t="s">
        <v>3485</v>
      </c>
      <c r="C93" s="296" t="s">
        <v>3478</v>
      </c>
      <c r="D93" s="283" t="s">
        <v>3476</v>
      </c>
      <c r="E93" s="327" t="s">
        <v>3479</v>
      </c>
      <c r="F93" s="327" t="s">
        <v>3479</v>
      </c>
      <c r="G93" s="465" t="s">
        <v>2884</v>
      </c>
      <c r="H93" s="463">
        <v>149.5</v>
      </c>
      <c r="I93" s="320"/>
      <c r="J93" s="320"/>
      <c r="K93" s="321"/>
      <c r="L93" s="139"/>
      <c r="M93" s="374"/>
      <c r="N93" s="147"/>
      <c r="O93" s="141"/>
      <c r="P93" s="147"/>
      <c r="Q93" s="147"/>
      <c r="R93" s="147"/>
      <c r="S93" s="147"/>
      <c r="T93" s="147"/>
      <c r="U93" s="147"/>
    </row>
    <row r="94" spans="1:21" s="148" customFormat="1" x14ac:dyDescent="0.25">
      <c r="A94" s="312"/>
      <c r="B94" s="295" t="s">
        <v>3049</v>
      </c>
      <c r="C94" s="296" t="s">
        <v>3050</v>
      </c>
      <c r="D94" s="283" t="s">
        <v>2817</v>
      </c>
      <c r="E94" s="327" t="s">
        <v>3051</v>
      </c>
      <c r="F94" s="327" t="s">
        <v>3052</v>
      </c>
      <c r="G94" s="286" t="s">
        <v>3053</v>
      </c>
      <c r="H94" s="318">
        <v>330</v>
      </c>
      <c r="I94" s="320"/>
      <c r="J94" s="320"/>
      <c r="K94" s="321"/>
      <c r="L94" s="139"/>
      <c r="M94" s="374"/>
      <c r="N94" s="147"/>
      <c r="O94" s="141"/>
      <c r="P94" s="147"/>
      <c r="Q94" s="147"/>
      <c r="R94" s="147"/>
      <c r="S94" s="147"/>
      <c r="T94" s="147"/>
      <c r="U94" s="147"/>
    </row>
    <row r="95" spans="1:21" s="148" customFormat="1" x14ac:dyDescent="0.25">
      <c r="A95" s="312"/>
      <c r="B95" s="391" t="s">
        <v>3486</v>
      </c>
      <c r="C95" s="296" t="s">
        <v>3480</v>
      </c>
      <c r="D95" s="283" t="s">
        <v>3476</v>
      </c>
      <c r="E95" s="327" t="s">
        <v>3483</v>
      </c>
      <c r="F95" s="297" t="s">
        <v>3481</v>
      </c>
      <c r="G95" s="465" t="s">
        <v>2884</v>
      </c>
      <c r="H95" s="463">
        <v>256</v>
      </c>
      <c r="I95" s="320"/>
      <c r="J95" s="320"/>
      <c r="K95" s="321"/>
      <c r="L95" s="139"/>
      <c r="M95" s="374"/>
      <c r="N95" s="147"/>
      <c r="O95" s="141"/>
      <c r="P95" s="147"/>
      <c r="Q95" s="147"/>
      <c r="R95" s="147"/>
      <c r="S95" s="147"/>
      <c r="T95" s="147"/>
      <c r="U95" s="147"/>
    </row>
    <row r="96" spans="1:21" s="148" customFormat="1" x14ac:dyDescent="0.25">
      <c r="A96" s="312" t="s">
        <v>3482</v>
      </c>
      <c r="B96" s="391" t="s">
        <v>3484</v>
      </c>
      <c r="C96" s="296" t="s">
        <v>3475</v>
      </c>
      <c r="D96" s="283" t="s">
        <v>3476</v>
      </c>
      <c r="E96" s="327" t="s">
        <v>3477</v>
      </c>
      <c r="F96" s="297" t="s">
        <v>3477</v>
      </c>
      <c r="G96" s="465" t="s">
        <v>2884</v>
      </c>
      <c r="H96" s="464">
        <v>399</v>
      </c>
      <c r="I96" s="320"/>
      <c r="J96" s="320"/>
      <c r="K96" s="321"/>
      <c r="L96" s="139"/>
      <c r="M96" s="374"/>
      <c r="N96" s="147"/>
      <c r="O96" s="141"/>
      <c r="P96" s="147"/>
      <c r="Q96" s="147"/>
      <c r="R96" s="147"/>
      <c r="S96" s="147"/>
      <c r="T96" s="147"/>
      <c r="U96" s="147"/>
    </row>
    <row r="97" spans="1:20" s="415" customFormat="1" x14ac:dyDescent="0.25">
      <c r="A97" s="331"/>
      <c r="B97" s="362" t="s">
        <v>3469</v>
      </c>
      <c r="C97" s="413"/>
      <c r="D97" s="414"/>
      <c r="E97" s="454">
        <f>SUM(E98+E102+E113+E120+E125)</f>
        <v>26</v>
      </c>
      <c r="F97" s="455"/>
      <c r="G97" s="443"/>
      <c r="H97" s="363">
        <f>H98+H102+H113+H120+H125</f>
        <v>20539.400000000001</v>
      </c>
      <c r="I97" s="364">
        <v>0.4</v>
      </c>
      <c r="J97" s="364">
        <v>0.12</v>
      </c>
      <c r="K97" s="365">
        <f t="shared" si="3"/>
        <v>10840</v>
      </c>
      <c r="L97" s="333"/>
      <c r="M97" s="367">
        <f>SUM(K97*$Q$5*$Q$10)</f>
        <v>8672</v>
      </c>
      <c r="O97" s="416">
        <f t="shared" si="2"/>
        <v>8104.6728971962611</v>
      </c>
      <c r="S97" s="417"/>
      <c r="T97" s="417"/>
    </row>
    <row r="98" spans="1:20" s="20" customFormat="1" x14ac:dyDescent="0.25">
      <c r="A98" s="260"/>
      <c r="B98" s="366" t="s">
        <v>3470</v>
      </c>
      <c r="C98" s="366"/>
      <c r="D98" s="418"/>
      <c r="E98" s="456">
        <f>COUNTA(E99:E101)</f>
        <v>3</v>
      </c>
      <c r="F98" s="419"/>
      <c r="G98" s="420"/>
      <c r="H98" s="421">
        <f>SUM(H99:H101)</f>
        <v>3586</v>
      </c>
      <c r="I98" s="422">
        <v>0.25</v>
      </c>
      <c r="J98" s="422">
        <v>0.12</v>
      </c>
      <c r="K98" s="423">
        <f t="shared" si="3"/>
        <v>2370</v>
      </c>
      <c r="L98" s="40"/>
      <c r="M98" s="368">
        <f>SUM(K98*$Q$5*$Q$10)</f>
        <v>1896</v>
      </c>
      <c r="N98" s="87"/>
      <c r="O98" s="406">
        <f t="shared" si="2"/>
        <v>1771.9626168224297</v>
      </c>
      <c r="P98" s="87"/>
      <c r="Q98" s="87"/>
      <c r="R98" s="87"/>
      <c r="S98" s="87"/>
      <c r="T98" s="87"/>
    </row>
    <row r="99" spans="1:20" s="42" customFormat="1" x14ac:dyDescent="0.25">
      <c r="A99" s="332"/>
      <c r="B99" s="295" t="s">
        <v>3054</v>
      </c>
      <c r="C99" s="296" t="s">
        <v>3055</v>
      </c>
      <c r="D99" s="283" t="s">
        <v>2751</v>
      </c>
      <c r="E99" s="297" t="s">
        <v>3056</v>
      </c>
      <c r="F99" s="297" t="s">
        <v>3056</v>
      </c>
      <c r="G99" s="286" t="s">
        <v>3057</v>
      </c>
      <c r="H99" s="298">
        <v>1499</v>
      </c>
      <c r="I99" s="334"/>
      <c r="J99" s="334"/>
      <c r="K99" s="300"/>
      <c r="L99" s="116"/>
      <c r="M99" s="307"/>
      <c r="O99" s="134"/>
    </row>
    <row r="100" spans="1:20" s="42" customFormat="1" x14ac:dyDescent="0.25">
      <c r="A100" s="332"/>
      <c r="B100" s="295" t="s">
        <v>3058</v>
      </c>
      <c r="C100" s="296" t="s">
        <v>3059</v>
      </c>
      <c r="D100" s="283" t="s">
        <v>2751</v>
      </c>
      <c r="E100" s="297" t="s">
        <v>3060</v>
      </c>
      <c r="F100" s="297" t="s">
        <v>3060</v>
      </c>
      <c r="G100" s="286" t="s">
        <v>3061</v>
      </c>
      <c r="H100" s="298">
        <v>1499</v>
      </c>
      <c r="I100" s="334"/>
      <c r="J100" s="334"/>
      <c r="K100" s="300"/>
      <c r="L100" s="136"/>
      <c r="M100" s="307"/>
      <c r="O100" s="134"/>
    </row>
    <row r="101" spans="1:20" s="42" customFormat="1" x14ac:dyDescent="0.25">
      <c r="A101" s="332"/>
      <c r="B101" s="295" t="s">
        <v>3062</v>
      </c>
      <c r="C101" s="296" t="s">
        <v>3063</v>
      </c>
      <c r="D101" s="283" t="s">
        <v>2834</v>
      </c>
      <c r="E101" s="297" t="s">
        <v>3064</v>
      </c>
      <c r="F101" s="297" t="s">
        <v>3064</v>
      </c>
      <c r="G101" s="286" t="s">
        <v>3065</v>
      </c>
      <c r="H101" s="298">
        <v>588</v>
      </c>
      <c r="I101" s="334"/>
      <c r="J101" s="334"/>
      <c r="K101" s="300"/>
      <c r="L101" s="116"/>
      <c r="M101" s="307"/>
      <c r="O101" s="134"/>
    </row>
    <row r="102" spans="1:20" s="20" customFormat="1" x14ac:dyDescent="0.25">
      <c r="A102" s="260"/>
      <c r="B102" s="366" t="s">
        <v>3471</v>
      </c>
      <c r="C102" s="366"/>
      <c r="D102" s="418"/>
      <c r="E102" s="456">
        <f>COUNTA(E103:E112)</f>
        <v>10</v>
      </c>
      <c r="F102" s="419"/>
      <c r="G102" s="420"/>
      <c r="H102" s="421">
        <f>SUM(H103:H112)</f>
        <v>8589</v>
      </c>
      <c r="I102" s="422">
        <v>0.25</v>
      </c>
      <c r="J102" s="422">
        <v>0.12</v>
      </c>
      <c r="K102" s="423">
        <f t="shared" si="3"/>
        <v>5670</v>
      </c>
      <c r="L102" s="40"/>
      <c r="M102" s="368">
        <f>SUM(K102*$Q$5*$Q$10)</f>
        <v>4536</v>
      </c>
      <c r="N102" s="87"/>
      <c r="O102" s="406">
        <f t="shared" ref="O102:O125" si="4">M102/1.07</f>
        <v>4239.2523364485978</v>
      </c>
      <c r="P102" s="87"/>
      <c r="Q102" s="87"/>
      <c r="R102" s="87"/>
      <c r="S102" s="87"/>
      <c r="T102" s="87"/>
    </row>
    <row r="103" spans="1:20" s="42" customFormat="1" x14ac:dyDescent="0.25">
      <c r="A103" s="332"/>
      <c r="B103" s="295" t="s">
        <v>3066</v>
      </c>
      <c r="C103" s="296" t="s">
        <v>3067</v>
      </c>
      <c r="D103" s="283" t="s">
        <v>2845</v>
      </c>
      <c r="E103" s="297" t="s">
        <v>3068</v>
      </c>
      <c r="F103" s="297" t="s">
        <v>3068</v>
      </c>
      <c r="G103" s="286" t="s">
        <v>3069</v>
      </c>
      <c r="H103" s="315">
        <v>990</v>
      </c>
      <c r="I103" s="316"/>
      <c r="J103" s="334"/>
      <c r="K103" s="300"/>
      <c r="L103" s="116"/>
      <c r="M103" s="307"/>
      <c r="O103" s="134"/>
    </row>
    <row r="104" spans="1:20" s="42" customFormat="1" x14ac:dyDescent="0.25">
      <c r="A104" s="332"/>
      <c r="B104" s="295" t="s">
        <v>3070</v>
      </c>
      <c r="C104" s="296" t="s">
        <v>3071</v>
      </c>
      <c r="D104" s="283" t="s">
        <v>2751</v>
      </c>
      <c r="E104" s="297" t="s">
        <v>3072</v>
      </c>
      <c r="F104" s="297" t="s">
        <v>3072</v>
      </c>
      <c r="G104" s="286" t="s">
        <v>3073</v>
      </c>
      <c r="H104" s="315">
        <v>342</v>
      </c>
      <c r="I104" s="316"/>
      <c r="J104" s="334"/>
      <c r="K104" s="300"/>
      <c r="L104" s="116"/>
      <c r="M104" s="307"/>
      <c r="O104" s="134"/>
    </row>
    <row r="105" spans="1:20" s="42" customFormat="1" x14ac:dyDescent="0.25">
      <c r="A105" s="332"/>
      <c r="B105" s="295" t="s">
        <v>3074</v>
      </c>
      <c r="C105" s="296" t="s">
        <v>3075</v>
      </c>
      <c r="D105" s="283" t="s">
        <v>2845</v>
      </c>
      <c r="E105" s="297" t="s">
        <v>3076</v>
      </c>
      <c r="F105" s="297" t="s">
        <v>3076</v>
      </c>
      <c r="G105" s="286" t="s">
        <v>3077</v>
      </c>
      <c r="H105" s="315">
        <v>960</v>
      </c>
      <c r="I105" s="316"/>
      <c r="J105" s="334"/>
      <c r="K105" s="300"/>
      <c r="L105" s="116"/>
      <c r="M105" s="307"/>
      <c r="O105" s="134"/>
    </row>
    <row r="106" spans="1:20" s="42" customFormat="1" x14ac:dyDescent="0.25">
      <c r="A106" s="332"/>
      <c r="B106" s="295" t="s">
        <v>3078</v>
      </c>
      <c r="C106" s="296" t="s">
        <v>3079</v>
      </c>
      <c r="D106" s="283" t="s">
        <v>2845</v>
      </c>
      <c r="E106" s="297" t="s">
        <v>3080</v>
      </c>
      <c r="F106" s="297" t="s">
        <v>3081</v>
      </c>
      <c r="G106" s="286" t="s">
        <v>3082</v>
      </c>
      <c r="H106" s="315">
        <v>880</v>
      </c>
      <c r="I106" s="316"/>
      <c r="J106" s="334"/>
      <c r="K106" s="300"/>
      <c r="L106" s="116"/>
      <c r="M106" s="307"/>
      <c r="O106" s="134"/>
    </row>
    <row r="107" spans="1:20" s="42" customFormat="1" x14ac:dyDescent="0.25">
      <c r="A107" s="332"/>
      <c r="B107" s="295" t="s">
        <v>3083</v>
      </c>
      <c r="C107" s="296" t="s">
        <v>3084</v>
      </c>
      <c r="D107" s="283" t="s">
        <v>2845</v>
      </c>
      <c r="E107" s="297" t="s">
        <v>3085</v>
      </c>
      <c r="F107" s="297" t="s">
        <v>3086</v>
      </c>
      <c r="G107" s="286" t="s">
        <v>3087</v>
      </c>
      <c r="H107" s="315">
        <v>450</v>
      </c>
      <c r="I107" s="316"/>
      <c r="J107" s="334"/>
      <c r="K107" s="300"/>
      <c r="L107" s="116"/>
      <c r="M107" s="307"/>
      <c r="O107" s="134"/>
    </row>
    <row r="108" spans="1:20" s="42" customFormat="1" x14ac:dyDescent="0.25">
      <c r="A108" s="332"/>
      <c r="B108" s="295" t="s">
        <v>3088</v>
      </c>
      <c r="C108" s="296" t="s">
        <v>3089</v>
      </c>
      <c r="D108" s="283" t="s">
        <v>2829</v>
      </c>
      <c r="E108" s="297" t="s">
        <v>3090</v>
      </c>
      <c r="F108" s="297" t="s">
        <v>3090</v>
      </c>
      <c r="G108" s="286" t="s">
        <v>3091</v>
      </c>
      <c r="H108" s="315">
        <v>1499</v>
      </c>
      <c r="I108" s="316"/>
      <c r="J108" s="334"/>
      <c r="K108" s="300"/>
      <c r="L108" s="116"/>
      <c r="M108" s="307"/>
      <c r="O108" s="134"/>
    </row>
    <row r="109" spans="1:20" s="42" customFormat="1" x14ac:dyDescent="0.25">
      <c r="A109" s="332"/>
      <c r="B109" s="295" t="s">
        <v>3092</v>
      </c>
      <c r="C109" s="296" t="s">
        <v>3093</v>
      </c>
      <c r="D109" s="283" t="s">
        <v>2845</v>
      </c>
      <c r="E109" s="297" t="s">
        <v>3094</v>
      </c>
      <c r="F109" s="297" t="s">
        <v>3094</v>
      </c>
      <c r="G109" s="286" t="s">
        <v>3095</v>
      </c>
      <c r="H109" s="315">
        <v>990</v>
      </c>
      <c r="I109" s="316"/>
      <c r="J109" s="334"/>
      <c r="K109" s="300"/>
      <c r="L109" s="116"/>
      <c r="M109" s="307"/>
      <c r="O109" s="134"/>
    </row>
    <row r="110" spans="1:20" s="42" customFormat="1" x14ac:dyDescent="0.25">
      <c r="A110" s="332"/>
      <c r="B110" s="295" t="s">
        <v>3096</v>
      </c>
      <c r="C110" s="296" t="s">
        <v>3097</v>
      </c>
      <c r="D110" s="283" t="s">
        <v>2845</v>
      </c>
      <c r="E110" s="297" t="s">
        <v>3098</v>
      </c>
      <c r="F110" s="297" t="s">
        <v>3099</v>
      </c>
      <c r="G110" s="335" t="s">
        <v>3100</v>
      </c>
      <c r="H110" s="315">
        <v>880</v>
      </c>
      <c r="I110" s="316"/>
      <c r="J110" s="334"/>
      <c r="K110" s="300"/>
      <c r="L110" s="116"/>
      <c r="M110" s="307"/>
      <c r="O110" s="134"/>
    </row>
    <row r="111" spans="1:20" s="42" customFormat="1" x14ac:dyDescent="0.25">
      <c r="A111" s="332"/>
      <c r="B111" s="295" t="s">
        <v>3101</v>
      </c>
      <c r="C111" s="296" t="s">
        <v>3102</v>
      </c>
      <c r="D111" s="283" t="s">
        <v>2829</v>
      </c>
      <c r="E111" s="297" t="s">
        <v>3103</v>
      </c>
      <c r="F111" s="297" t="s">
        <v>3103</v>
      </c>
      <c r="G111" s="286" t="s">
        <v>3104</v>
      </c>
      <c r="H111" s="315">
        <v>708</v>
      </c>
      <c r="I111" s="316"/>
      <c r="J111" s="334"/>
      <c r="K111" s="300"/>
      <c r="L111" s="136"/>
      <c r="M111" s="307"/>
      <c r="O111" s="134"/>
    </row>
    <row r="112" spans="1:20" s="42" customFormat="1" x14ac:dyDescent="0.25">
      <c r="A112" s="332"/>
      <c r="B112" s="295" t="s">
        <v>3105</v>
      </c>
      <c r="C112" s="296" t="s">
        <v>3106</v>
      </c>
      <c r="D112" s="283" t="s">
        <v>2845</v>
      </c>
      <c r="E112" s="297" t="s">
        <v>3107</v>
      </c>
      <c r="F112" s="297" t="s">
        <v>3107</v>
      </c>
      <c r="G112" s="286" t="s">
        <v>3108</v>
      </c>
      <c r="H112" s="315">
        <v>890</v>
      </c>
      <c r="I112" s="316"/>
      <c r="J112" s="334"/>
      <c r="K112" s="300"/>
      <c r="L112" s="116"/>
      <c r="M112" s="307"/>
      <c r="O112" s="134"/>
    </row>
    <row r="113" spans="1:20" s="20" customFormat="1" x14ac:dyDescent="0.25">
      <c r="A113" s="260"/>
      <c r="B113" s="366" t="s">
        <v>3472</v>
      </c>
      <c r="C113" s="366"/>
      <c r="D113" s="418"/>
      <c r="E113" s="456">
        <f>COUNTA(E114:E119)</f>
        <v>6</v>
      </c>
      <c r="F113" s="419"/>
      <c r="G113" s="420"/>
      <c r="H113" s="421">
        <f>SUM(H114:H119)</f>
        <v>3856.9</v>
      </c>
      <c r="I113" s="422">
        <v>0.25</v>
      </c>
      <c r="J113" s="422">
        <v>0.12</v>
      </c>
      <c r="K113" s="423">
        <f t="shared" si="3"/>
        <v>2550</v>
      </c>
      <c r="L113" s="40"/>
      <c r="M113" s="368">
        <f>SUM(K113*$Q$5*$Q$10)</f>
        <v>2040</v>
      </c>
      <c r="N113" s="87"/>
      <c r="O113" s="406">
        <f t="shared" si="4"/>
        <v>1906.5420560747662</v>
      </c>
      <c r="P113" s="87"/>
      <c r="Q113" s="87"/>
      <c r="R113" s="87"/>
      <c r="S113" s="87"/>
      <c r="T113" s="87"/>
    </row>
    <row r="114" spans="1:20" x14ac:dyDescent="0.25">
      <c r="A114" s="261"/>
      <c r="B114" s="295" t="s">
        <v>3109</v>
      </c>
      <c r="C114" s="296" t="s">
        <v>3110</v>
      </c>
      <c r="D114" s="283" t="s">
        <v>2764</v>
      </c>
      <c r="E114" s="297" t="s">
        <v>3111</v>
      </c>
      <c r="F114" s="297" t="s">
        <v>3111</v>
      </c>
      <c r="G114" s="286" t="s">
        <v>3112</v>
      </c>
      <c r="H114" s="315">
        <v>455</v>
      </c>
      <c r="I114" s="316"/>
      <c r="J114" s="334"/>
      <c r="K114" s="300"/>
      <c r="L114" s="136"/>
      <c r="M114" s="336"/>
      <c r="O114" s="134"/>
    </row>
    <row r="115" spans="1:20" x14ac:dyDescent="0.25">
      <c r="A115" s="261"/>
      <c r="B115" s="295" t="s">
        <v>3113</v>
      </c>
      <c r="C115" s="296" t="s">
        <v>3114</v>
      </c>
      <c r="D115" s="283" t="s">
        <v>2764</v>
      </c>
      <c r="E115" s="297" t="s">
        <v>3115</v>
      </c>
      <c r="F115" s="297" t="s">
        <v>3115</v>
      </c>
      <c r="G115" s="286" t="s">
        <v>3116</v>
      </c>
      <c r="H115" s="315">
        <v>315</v>
      </c>
      <c r="I115" s="316"/>
      <c r="J115" s="334"/>
      <c r="K115" s="300"/>
      <c r="L115" s="116"/>
      <c r="M115" s="336"/>
      <c r="O115" s="134"/>
    </row>
    <row r="116" spans="1:20" x14ac:dyDescent="0.25">
      <c r="A116" s="261"/>
      <c r="B116" s="295" t="s">
        <v>3117</v>
      </c>
      <c r="C116" s="296" t="s">
        <v>3118</v>
      </c>
      <c r="D116" s="283" t="s">
        <v>2829</v>
      </c>
      <c r="E116" s="297" t="s">
        <v>3119</v>
      </c>
      <c r="F116" s="297" t="s">
        <v>3119</v>
      </c>
      <c r="G116" s="286" t="s">
        <v>3120</v>
      </c>
      <c r="H116" s="315">
        <v>1406</v>
      </c>
      <c r="I116" s="316"/>
      <c r="J116" s="334"/>
      <c r="K116" s="300"/>
      <c r="L116" s="116"/>
      <c r="M116" s="336"/>
      <c r="O116" s="134"/>
    </row>
    <row r="117" spans="1:20" x14ac:dyDescent="0.25">
      <c r="A117" s="261"/>
      <c r="B117" s="295" t="s">
        <v>3121</v>
      </c>
      <c r="C117" s="296" t="s">
        <v>3122</v>
      </c>
      <c r="D117" s="283" t="s">
        <v>2829</v>
      </c>
      <c r="E117" s="297" t="s">
        <v>3123</v>
      </c>
      <c r="F117" s="297" t="s">
        <v>3123</v>
      </c>
      <c r="G117" s="286" t="s">
        <v>3124</v>
      </c>
      <c r="H117" s="315">
        <v>565</v>
      </c>
      <c r="I117" s="316"/>
      <c r="J117" s="334"/>
      <c r="K117" s="300"/>
      <c r="L117" s="116"/>
      <c r="M117" s="336"/>
      <c r="O117" s="134"/>
    </row>
    <row r="118" spans="1:20" x14ac:dyDescent="0.25">
      <c r="A118" s="261"/>
      <c r="B118" s="295" t="s">
        <v>3125</v>
      </c>
      <c r="C118" s="296" t="s">
        <v>3126</v>
      </c>
      <c r="D118" s="283" t="s">
        <v>2751</v>
      </c>
      <c r="E118" s="297" t="s">
        <v>3127</v>
      </c>
      <c r="F118" s="297" t="s">
        <v>3127</v>
      </c>
      <c r="G118" s="286" t="s">
        <v>3128</v>
      </c>
      <c r="H118" s="315">
        <v>501.65</v>
      </c>
      <c r="I118" s="316"/>
      <c r="J118" s="334"/>
      <c r="K118" s="300"/>
      <c r="L118" s="116"/>
      <c r="M118" s="336"/>
      <c r="O118" s="134"/>
    </row>
    <row r="119" spans="1:20" x14ac:dyDescent="0.25">
      <c r="A119" s="261"/>
      <c r="B119" s="295" t="s">
        <v>3129</v>
      </c>
      <c r="C119" s="296" t="s">
        <v>3130</v>
      </c>
      <c r="D119" s="283" t="s">
        <v>2751</v>
      </c>
      <c r="E119" s="297" t="s">
        <v>3131</v>
      </c>
      <c r="F119" s="297" t="s">
        <v>3131</v>
      </c>
      <c r="G119" s="286" t="s">
        <v>3132</v>
      </c>
      <c r="H119" s="315">
        <v>614.25</v>
      </c>
      <c r="I119" s="316"/>
      <c r="J119" s="334"/>
      <c r="K119" s="300"/>
      <c r="L119" s="116"/>
      <c r="M119" s="336"/>
      <c r="O119" s="134"/>
    </row>
    <row r="120" spans="1:20" s="20" customFormat="1" x14ac:dyDescent="0.25">
      <c r="A120" s="260"/>
      <c r="B120" s="366" t="s">
        <v>3473</v>
      </c>
      <c r="C120" s="366"/>
      <c r="D120" s="418"/>
      <c r="E120" s="456">
        <f>COUNTA(E121:E124)</f>
        <v>4</v>
      </c>
      <c r="F120" s="419"/>
      <c r="G120" s="420"/>
      <c r="H120" s="421">
        <f>SUM(H121:H124)</f>
        <v>2838</v>
      </c>
      <c r="I120" s="422">
        <v>0.25</v>
      </c>
      <c r="J120" s="422">
        <v>0.12</v>
      </c>
      <c r="K120" s="423">
        <f t="shared" si="3"/>
        <v>1870</v>
      </c>
      <c r="L120" s="40"/>
      <c r="M120" s="368">
        <f>SUM(K120*$Q$5*$Q$10)</f>
        <v>1496</v>
      </c>
      <c r="N120" s="87"/>
      <c r="O120" s="406">
        <f t="shared" si="4"/>
        <v>1398.1308411214952</v>
      </c>
      <c r="P120" s="87"/>
      <c r="Q120" s="87"/>
      <c r="R120" s="87"/>
      <c r="S120" s="87"/>
      <c r="T120" s="87"/>
    </row>
    <row r="121" spans="1:20" x14ac:dyDescent="0.25">
      <c r="A121" s="261"/>
      <c r="B121" s="295" t="s">
        <v>3133</v>
      </c>
      <c r="C121" s="296" t="s">
        <v>3134</v>
      </c>
      <c r="D121" s="283" t="s">
        <v>2829</v>
      </c>
      <c r="E121" s="297" t="s">
        <v>3135</v>
      </c>
      <c r="F121" s="297" t="s">
        <v>3135</v>
      </c>
      <c r="G121" s="369" t="s">
        <v>3136</v>
      </c>
      <c r="H121" s="315">
        <v>1078</v>
      </c>
      <c r="I121" s="316"/>
      <c r="J121" s="334"/>
      <c r="K121" s="300"/>
      <c r="L121" s="116"/>
      <c r="M121" s="336"/>
      <c r="O121" s="134"/>
    </row>
    <row r="122" spans="1:20" x14ac:dyDescent="0.25">
      <c r="A122" s="261"/>
      <c r="B122" s="295" t="s">
        <v>3137</v>
      </c>
      <c r="C122" s="296" t="s">
        <v>3138</v>
      </c>
      <c r="D122" s="283" t="s">
        <v>2829</v>
      </c>
      <c r="E122" s="297" t="s">
        <v>3139</v>
      </c>
      <c r="F122" s="297" t="s">
        <v>3139</v>
      </c>
      <c r="G122" s="335" t="s">
        <v>3140</v>
      </c>
      <c r="H122" s="315">
        <v>625</v>
      </c>
      <c r="I122" s="316"/>
      <c r="J122" s="334"/>
      <c r="K122" s="300"/>
      <c r="L122" s="116"/>
      <c r="M122" s="336"/>
      <c r="O122" s="134"/>
    </row>
    <row r="123" spans="1:20" ht="15" customHeight="1" x14ac:dyDescent="0.25">
      <c r="A123" s="261"/>
      <c r="B123" s="295" t="s">
        <v>3141</v>
      </c>
      <c r="C123" s="296" t="s">
        <v>3142</v>
      </c>
      <c r="D123" s="283" t="s">
        <v>2829</v>
      </c>
      <c r="E123" s="313" t="s">
        <v>3143</v>
      </c>
      <c r="F123" s="314" t="s">
        <v>3143</v>
      </c>
      <c r="G123" s="286" t="s">
        <v>3144</v>
      </c>
      <c r="H123" s="315">
        <v>325</v>
      </c>
      <c r="I123" s="316"/>
      <c r="J123" s="316"/>
      <c r="K123" s="317"/>
      <c r="L123" s="116"/>
      <c r="M123" s="336"/>
      <c r="N123" s="60"/>
      <c r="O123" s="134"/>
      <c r="P123" s="60"/>
      <c r="Q123" s="60"/>
      <c r="R123" s="60"/>
    </row>
    <row r="124" spans="1:20" x14ac:dyDescent="0.25">
      <c r="A124" s="261"/>
      <c r="B124" s="295" t="s">
        <v>3145</v>
      </c>
      <c r="C124" s="296" t="s">
        <v>3146</v>
      </c>
      <c r="D124" s="283" t="s">
        <v>2829</v>
      </c>
      <c r="E124" s="297" t="s">
        <v>3147</v>
      </c>
      <c r="F124" s="297" t="s">
        <v>3147</v>
      </c>
      <c r="G124" s="369" t="s">
        <v>3148</v>
      </c>
      <c r="H124" s="315">
        <v>810</v>
      </c>
      <c r="I124" s="316"/>
      <c r="J124" s="334"/>
      <c r="K124" s="300"/>
      <c r="L124" s="116"/>
      <c r="M124" s="336"/>
      <c r="O124" s="134"/>
    </row>
    <row r="125" spans="1:20" s="20" customFormat="1" x14ac:dyDescent="0.25">
      <c r="A125" s="260"/>
      <c r="B125" s="366" t="s">
        <v>3474</v>
      </c>
      <c r="C125" s="366"/>
      <c r="D125" s="418"/>
      <c r="E125" s="456">
        <f>COUNTA(E126:E128)</f>
        <v>3</v>
      </c>
      <c r="F125" s="419"/>
      <c r="G125" s="420"/>
      <c r="H125" s="421">
        <f>SUM(H126:H128)</f>
        <v>1669.5</v>
      </c>
      <c r="I125" s="422">
        <v>0.25</v>
      </c>
      <c r="J125" s="422">
        <v>0.12</v>
      </c>
      <c r="K125" s="423">
        <f t="shared" si="3"/>
        <v>1100</v>
      </c>
      <c r="L125" s="40"/>
      <c r="M125" s="368">
        <f>SUM(K125*$Q$5*$Q$10)</f>
        <v>880</v>
      </c>
      <c r="N125" s="87"/>
      <c r="O125" s="406">
        <f t="shared" si="4"/>
        <v>822.42990654205607</v>
      </c>
      <c r="P125" s="87"/>
      <c r="Q125" s="87"/>
      <c r="R125" s="87"/>
      <c r="S125" s="87"/>
      <c r="T125" s="87"/>
    </row>
    <row r="126" spans="1:20" x14ac:dyDescent="0.25">
      <c r="A126" s="261"/>
      <c r="B126" s="295" t="s">
        <v>3149</v>
      </c>
      <c r="C126" s="296" t="s">
        <v>3150</v>
      </c>
      <c r="D126" s="283" t="s">
        <v>2751</v>
      </c>
      <c r="E126" s="297" t="s">
        <v>3151</v>
      </c>
      <c r="F126" s="297" t="s">
        <v>3151</v>
      </c>
      <c r="G126" s="286" t="s">
        <v>3152</v>
      </c>
      <c r="H126" s="315">
        <v>708.75</v>
      </c>
      <c r="I126" s="316"/>
      <c r="J126" s="334"/>
      <c r="K126" s="300"/>
      <c r="L126" s="116"/>
      <c r="M126" s="336"/>
      <c r="O126" s="134"/>
    </row>
    <row r="127" spans="1:20" x14ac:dyDescent="0.25">
      <c r="A127" s="261"/>
      <c r="B127" s="295" t="s">
        <v>3153</v>
      </c>
      <c r="C127" s="296" t="s">
        <v>3154</v>
      </c>
      <c r="D127" s="283" t="s">
        <v>2751</v>
      </c>
      <c r="E127" s="297" t="s">
        <v>3155</v>
      </c>
      <c r="F127" s="297" t="s">
        <v>3155</v>
      </c>
      <c r="G127" s="286" t="s">
        <v>3156</v>
      </c>
      <c r="H127" s="315">
        <v>467.25</v>
      </c>
      <c r="I127" s="316"/>
      <c r="J127" s="334"/>
      <c r="K127" s="300"/>
      <c r="L127" s="116"/>
      <c r="M127" s="336"/>
      <c r="O127" s="134"/>
    </row>
    <row r="128" spans="1:20" ht="15.75" thickBot="1" x14ac:dyDescent="0.3">
      <c r="A128" s="269"/>
      <c r="B128" s="301" t="s">
        <v>3157</v>
      </c>
      <c r="C128" s="302" t="s">
        <v>3158</v>
      </c>
      <c r="D128" s="303" t="s">
        <v>2751</v>
      </c>
      <c r="E128" s="304" t="s">
        <v>3159</v>
      </c>
      <c r="F128" s="304" t="s">
        <v>3159</v>
      </c>
      <c r="G128" s="444" t="s">
        <v>3160</v>
      </c>
      <c r="H128" s="337">
        <v>493.5</v>
      </c>
      <c r="I128" s="326"/>
      <c r="J128" s="338"/>
      <c r="K128" s="305"/>
      <c r="L128" s="136"/>
      <c r="M128" s="339"/>
      <c r="O128" s="143"/>
    </row>
    <row r="130" spans="2:2" x14ac:dyDescent="0.25">
      <c r="B130" s="42" t="s">
        <v>23</v>
      </c>
    </row>
  </sheetData>
  <autoFilter ref="B3:K128" xr:uid="{06AA0A0D-D1B6-421D-960D-A62D90D950CA}"/>
  <mergeCells count="9">
    <mergeCell ref="S21:T28"/>
    <mergeCell ref="S29:T33"/>
    <mergeCell ref="S17:T20"/>
    <mergeCell ref="A2:O2"/>
    <mergeCell ref="J1:O1"/>
    <mergeCell ref="S3:T3"/>
    <mergeCell ref="S4:T4"/>
    <mergeCell ref="S9:T9"/>
    <mergeCell ref="S16:T16"/>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F83F-04E8-4797-836D-2AF671BD2AAE}">
  <sheetPr>
    <tabColor rgb="FF102A43"/>
  </sheetPr>
  <dimension ref="A1:Q28"/>
  <sheetViews>
    <sheetView zoomScaleNormal="100" workbookViewId="0">
      <pane ySplit="3" topLeftCell="A4" activePane="bottomLeft" state="frozen"/>
      <selection pane="bottomLeft" activeCell="D17" sqref="D17"/>
    </sheetView>
  </sheetViews>
  <sheetFormatPr baseColWidth="10" defaultColWidth="9.140625" defaultRowHeight="15" x14ac:dyDescent="0.25"/>
  <cols>
    <col min="1" max="1" width="3.5703125" style="3" customWidth="1"/>
    <col min="2" max="2" width="64" style="3" bestFit="1" customWidth="1"/>
    <col min="3" max="3" width="9.7109375" style="1" bestFit="1" customWidth="1"/>
    <col min="4" max="4" width="12.7109375" style="3" bestFit="1" customWidth="1"/>
    <col min="5" max="6" width="11.85546875" style="1" customWidth="1"/>
    <col min="7" max="7" width="15.85546875" style="3" customWidth="1"/>
    <col min="8" max="8" width="1.7109375" style="3" customWidth="1"/>
    <col min="9" max="9" width="17.140625" style="90" customWidth="1"/>
    <col min="10" max="10" width="1.5703125" style="3" customWidth="1"/>
    <col min="11" max="11" width="16.5703125" style="3" bestFit="1" customWidth="1"/>
    <col min="12" max="12" width="1.7109375" style="3" customWidth="1"/>
    <col min="13" max="13" width="13" style="3" bestFit="1" customWidth="1"/>
    <col min="14" max="14" width="1.5703125" style="3" customWidth="1"/>
    <col min="15" max="15" width="21.28515625" style="3" customWidth="1"/>
    <col min="16" max="16" width="19.42578125" style="3" customWidth="1"/>
    <col min="17" max="16384" width="9.140625" style="3"/>
  </cols>
  <sheetData>
    <row r="1" spans="1:16" ht="27" customHeight="1" x14ac:dyDescent="0.25">
      <c r="A1" s="553"/>
      <c r="B1" s="553"/>
      <c r="C1" s="12"/>
      <c r="D1" s="13"/>
      <c r="E1" s="14"/>
      <c r="F1" s="3"/>
      <c r="G1" s="551" t="s">
        <v>0</v>
      </c>
      <c r="H1" s="551"/>
      <c r="I1" s="551"/>
      <c r="J1" s="551"/>
      <c r="K1" s="551"/>
      <c r="P1" s="2" t="s">
        <v>1</v>
      </c>
    </row>
    <row r="2" spans="1:16" ht="35.1" customHeight="1" thickBot="1" x14ac:dyDescent="0.3">
      <c r="A2" s="552" t="s">
        <v>24</v>
      </c>
      <c r="B2" s="552"/>
      <c r="C2" s="552"/>
      <c r="D2" s="552"/>
      <c r="E2" s="552"/>
      <c r="F2" s="552"/>
      <c r="G2" s="552"/>
      <c r="H2" s="552"/>
      <c r="I2" s="552"/>
      <c r="J2" s="552"/>
      <c r="K2" s="552"/>
      <c r="L2" s="33"/>
      <c r="O2" s="2"/>
    </row>
    <row r="3" spans="1:16" ht="47.25" customHeight="1" thickBot="1" x14ac:dyDescent="0.3">
      <c r="A3" s="280"/>
      <c r="B3" s="92" t="s">
        <v>25</v>
      </c>
      <c r="C3" s="93" t="s">
        <v>3</v>
      </c>
      <c r="D3" s="94" t="s">
        <v>4</v>
      </c>
      <c r="E3" s="95" t="s">
        <v>5</v>
      </c>
      <c r="F3" s="95" t="s">
        <v>6</v>
      </c>
      <c r="G3" s="425" t="s">
        <v>7</v>
      </c>
      <c r="H3" s="32"/>
      <c r="I3" s="96" t="s">
        <v>3391</v>
      </c>
      <c r="J3" s="2"/>
      <c r="K3" s="382" t="s">
        <v>8</v>
      </c>
      <c r="M3" s="34" t="s">
        <v>3380</v>
      </c>
      <c r="N3" s="2"/>
      <c r="O3" s="554" t="s">
        <v>9</v>
      </c>
      <c r="P3" s="555"/>
    </row>
    <row r="4" spans="1:16" s="42" customFormat="1" ht="15.75" thickBot="1" x14ac:dyDescent="0.3">
      <c r="A4" s="248"/>
      <c r="B4" s="238" t="s">
        <v>26</v>
      </c>
      <c r="C4" s="97">
        <f>C5+C18</f>
        <v>120</v>
      </c>
      <c r="D4" s="36">
        <f>D5+D18</f>
        <v>32689.08</v>
      </c>
      <c r="E4" s="37">
        <v>0.3</v>
      </c>
      <c r="F4" s="38">
        <v>0.12</v>
      </c>
      <c r="G4" s="39">
        <f>ROUND(D4*(1-E4)*(1-F4),-1)</f>
        <v>20140</v>
      </c>
      <c r="H4" s="40"/>
      <c r="I4" s="41">
        <f>SUM(G4*$M$5*$M$10)</f>
        <v>16112</v>
      </c>
      <c r="J4" s="3"/>
      <c r="K4" s="375">
        <f>I4/1.07</f>
        <v>15057.943925233643</v>
      </c>
      <c r="M4" s="43" t="s">
        <v>10</v>
      </c>
      <c r="N4" s="3"/>
      <c r="O4" s="556" t="s">
        <v>10</v>
      </c>
      <c r="P4" s="557"/>
    </row>
    <row r="5" spans="1:16" ht="15.75" thickBot="1" x14ac:dyDescent="0.3">
      <c r="A5" s="245"/>
      <c r="B5" s="239" t="s">
        <v>3441</v>
      </c>
      <c r="C5" s="98">
        <f>SUM(C6:C17)</f>
        <v>58</v>
      </c>
      <c r="D5" s="45">
        <f>SUM(D6:D17)</f>
        <v>15084.08</v>
      </c>
      <c r="E5" s="99">
        <v>0.2</v>
      </c>
      <c r="F5" s="100">
        <v>0.12</v>
      </c>
      <c r="G5" s="47">
        <f>ROUND(D5*(1-E5)*(1-F5),-1)</f>
        <v>10620</v>
      </c>
      <c r="H5" s="48"/>
      <c r="I5" s="49">
        <f>SUM(G5*$M$5*$M$10)</f>
        <v>8496</v>
      </c>
      <c r="J5" s="50"/>
      <c r="K5" s="376">
        <f t="shared" ref="K5:K25" si="0">I5/1.07</f>
        <v>7940.1869158878499</v>
      </c>
      <c r="L5" s="50"/>
      <c r="M5" s="51">
        <v>1</v>
      </c>
      <c r="N5" s="50"/>
      <c r="O5" s="52" t="s">
        <v>12</v>
      </c>
      <c r="P5" s="101">
        <v>1</v>
      </c>
    </row>
    <row r="6" spans="1:16" s="25" customFormat="1" x14ac:dyDescent="0.25">
      <c r="A6" s="246"/>
      <c r="B6" s="240" t="s">
        <v>3442</v>
      </c>
      <c r="C6" s="272">
        <v>10</v>
      </c>
      <c r="D6" s="222">
        <v>2561</v>
      </c>
      <c r="E6" s="223">
        <v>0.1</v>
      </c>
      <c r="F6" s="224">
        <v>0.12</v>
      </c>
      <c r="G6" s="225">
        <f t="shared" ref="G6:G13" si="1">ROUND(D6*(1-E6)*(1-F6),-1)</f>
        <v>2030</v>
      </c>
      <c r="H6" s="54"/>
      <c r="I6" s="234">
        <f t="shared" ref="I6:I25" si="2">SUM(G6*$M$5*$M$10)</f>
        <v>1624</v>
      </c>
      <c r="J6" s="27"/>
      <c r="K6" s="383">
        <f t="shared" si="0"/>
        <v>1517.7570093457944</v>
      </c>
      <c r="L6" s="27"/>
      <c r="M6" s="27"/>
      <c r="N6" s="27"/>
      <c r="O6" s="55" t="s">
        <v>13</v>
      </c>
      <c r="P6" s="102">
        <v>1</v>
      </c>
    </row>
    <row r="7" spans="1:16" s="25" customFormat="1" ht="15.75" thickBot="1" x14ac:dyDescent="0.3">
      <c r="A7" s="246"/>
      <c r="B7" s="240" t="s">
        <v>3443</v>
      </c>
      <c r="C7" s="272">
        <v>3</v>
      </c>
      <c r="D7" s="222">
        <v>789</v>
      </c>
      <c r="E7" s="223">
        <v>0.1</v>
      </c>
      <c r="F7" s="224">
        <v>0.12</v>
      </c>
      <c r="G7" s="225">
        <f t="shared" si="1"/>
        <v>620</v>
      </c>
      <c r="H7" s="57"/>
      <c r="I7" s="235">
        <f t="shared" si="2"/>
        <v>496</v>
      </c>
      <c r="J7" s="27"/>
      <c r="K7" s="383">
        <f t="shared" si="0"/>
        <v>463.55140186915884</v>
      </c>
      <c r="L7" s="27"/>
      <c r="M7" s="27"/>
      <c r="N7" s="27"/>
      <c r="O7" s="58" t="s">
        <v>14</v>
      </c>
      <c r="P7" s="103">
        <v>0.75</v>
      </c>
    </row>
    <row r="8" spans="1:16" ht="15.75" thickBot="1" x14ac:dyDescent="0.3">
      <c r="A8" s="245"/>
      <c r="B8" s="240" t="s">
        <v>3444</v>
      </c>
      <c r="C8" s="272">
        <v>2</v>
      </c>
      <c r="D8" s="222">
        <v>655</v>
      </c>
      <c r="E8" s="223">
        <v>0.1</v>
      </c>
      <c r="F8" s="224">
        <v>0.12</v>
      </c>
      <c r="G8" s="225">
        <f t="shared" si="1"/>
        <v>520</v>
      </c>
      <c r="H8" s="54"/>
      <c r="I8" s="235">
        <f t="shared" si="2"/>
        <v>416</v>
      </c>
      <c r="J8" s="60"/>
      <c r="K8" s="383">
        <f t="shared" si="0"/>
        <v>388.78504672897196</v>
      </c>
      <c r="L8" s="60"/>
      <c r="M8" s="60"/>
      <c r="N8" s="60"/>
      <c r="O8" s="61"/>
      <c r="P8" s="104"/>
    </row>
    <row r="9" spans="1:16" ht="15.75" thickBot="1" x14ac:dyDescent="0.3">
      <c r="A9" s="245"/>
      <c r="B9" s="241" t="s">
        <v>3445</v>
      </c>
      <c r="C9" s="272">
        <v>12</v>
      </c>
      <c r="D9" s="222">
        <v>3143</v>
      </c>
      <c r="E9" s="223">
        <v>0.1</v>
      </c>
      <c r="F9" s="224">
        <v>0.12</v>
      </c>
      <c r="G9" s="225">
        <f t="shared" si="1"/>
        <v>2490</v>
      </c>
      <c r="H9" s="54"/>
      <c r="I9" s="235">
        <f t="shared" si="2"/>
        <v>1992</v>
      </c>
      <c r="J9" s="60"/>
      <c r="K9" s="383">
        <f t="shared" si="0"/>
        <v>1861.682242990654</v>
      </c>
      <c r="L9" s="60"/>
      <c r="M9" s="63" t="s">
        <v>15</v>
      </c>
      <c r="N9" s="60"/>
      <c r="O9" s="549" t="s">
        <v>16</v>
      </c>
      <c r="P9" s="550"/>
    </row>
    <row r="10" spans="1:16" ht="15.75" thickBot="1" x14ac:dyDescent="0.3">
      <c r="A10" s="245"/>
      <c r="B10" s="240" t="s">
        <v>3446</v>
      </c>
      <c r="C10" s="273">
        <v>5</v>
      </c>
      <c r="D10" s="227">
        <v>1189</v>
      </c>
      <c r="E10" s="223">
        <v>0.1</v>
      </c>
      <c r="F10" s="224">
        <v>0.12</v>
      </c>
      <c r="G10" s="225">
        <f t="shared" si="1"/>
        <v>940</v>
      </c>
      <c r="H10" s="54"/>
      <c r="I10" s="235">
        <f t="shared" si="2"/>
        <v>752</v>
      </c>
      <c r="J10" s="60"/>
      <c r="K10" s="383">
        <f t="shared" si="0"/>
        <v>702.80373831775694</v>
      </c>
      <c r="L10" s="60"/>
      <c r="M10" s="51">
        <v>0.8</v>
      </c>
      <c r="N10" s="60"/>
      <c r="O10" s="64" t="s">
        <v>17</v>
      </c>
      <c r="P10" s="65" t="s">
        <v>18</v>
      </c>
    </row>
    <row r="11" spans="1:16" x14ac:dyDescent="0.25">
      <c r="A11" s="245"/>
      <c r="B11" s="240" t="s">
        <v>3447</v>
      </c>
      <c r="C11" s="273">
        <v>6</v>
      </c>
      <c r="D11" s="227">
        <v>1486</v>
      </c>
      <c r="E11" s="223">
        <v>0.1</v>
      </c>
      <c r="F11" s="224">
        <v>0.12</v>
      </c>
      <c r="G11" s="225">
        <f t="shared" si="1"/>
        <v>1180</v>
      </c>
      <c r="H11" s="54"/>
      <c r="I11" s="235">
        <f t="shared" si="2"/>
        <v>944</v>
      </c>
      <c r="J11" s="60"/>
      <c r="K11" s="383">
        <f t="shared" si="0"/>
        <v>882.24299065420553</v>
      </c>
      <c r="L11" s="60"/>
      <c r="M11" s="60"/>
      <c r="N11" s="60"/>
      <c r="O11" s="66" t="s">
        <v>19</v>
      </c>
      <c r="P11" s="101">
        <v>0.8</v>
      </c>
    </row>
    <row r="12" spans="1:16" x14ac:dyDescent="0.25">
      <c r="A12" s="245"/>
      <c r="B12" s="240" t="s">
        <v>3448</v>
      </c>
      <c r="C12" s="274">
        <v>9</v>
      </c>
      <c r="D12" s="229">
        <v>2460.08</v>
      </c>
      <c r="E12" s="223">
        <v>0.1</v>
      </c>
      <c r="F12" s="224">
        <v>0.12</v>
      </c>
      <c r="G12" s="225">
        <f t="shared" si="1"/>
        <v>1950</v>
      </c>
      <c r="H12" s="67"/>
      <c r="I12" s="236">
        <f>SUM(G12*$M$5*$M$10)</f>
        <v>1560</v>
      </c>
      <c r="J12" s="60"/>
      <c r="K12" s="383">
        <f t="shared" si="0"/>
        <v>1457.9439252336447</v>
      </c>
      <c r="L12" s="60"/>
      <c r="M12" s="60"/>
      <c r="N12" s="60"/>
      <c r="O12" s="68" t="s">
        <v>20</v>
      </c>
      <c r="P12" s="105">
        <v>0.9</v>
      </c>
    </row>
    <row r="13" spans="1:16" s="25" customFormat="1" ht="15.75" thickBot="1" x14ac:dyDescent="0.3">
      <c r="A13" s="246"/>
      <c r="B13" s="240" t="s">
        <v>3449</v>
      </c>
      <c r="C13" s="251">
        <v>4</v>
      </c>
      <c r="D13" s="231">
        <v>1057</v>
      </c>
      <c r="E13" s="223">
        <v>0.1</v>
      </c>
      <c r="F13" s="224">
        <v>0.12</v>
      </c>
      <c r="G13" s="225">
        <f t="shared" si="1"/>
        <v>840</v>
      </c>
      <c r="H13" s="54"/>
      <c r="I13" s="236">
        <f>SUM(G13*$M$5*$M$10)</f>
        <v>672</v>
      </c>
      <c r="J13" s="27"/>
      <c r="K13" s="383">
        <f t="shared" si="0"/>
        <v>628.03738317757006</v>
      </c>
      <c r="L13" s="27"/>
      <c r="M13" s="27"/>
      <c r="N13" s="27"/>
      <c r="O13" s="70" t="s">
        <v>21</v>
      </c>
      <c r="P13" s="106">
        <v>1</v>
      </c>
    </row>
    <row r="14" spans="1:16" s="73" customFormat="1" x14ac:dyDescent="0.25">
      <c r="A14" s="247"/>
      <c r="B14" s="240" t="s">
        <v>3450</v>
      </c>
      <c r="C14" s="251">
        <v>2</v>
      </c>
      <c r="D14" s="231">
        <v>498</v>
      </c>
      <c r="E14" s="223">
        <v>0.1</v>
      </c>
      <c r="F14" s="224">
        <v>0.12</v>
      </c>
      <c r="G14" s="225">
        <f>ROUND(D14*(1-E14)*(1-F14),-1)</f>
        <v>390</v>
      </c>
      <c r="H14" s="54"/>
      <c r="I14" s="237">
        <f>SUM(G14*$M$5*$M$10)</f>
        <v>312</v>
      </c>
      <c r="J14" s="72"/>
      <c r="K14" s="383">
        <f t="shared" si="0"/>
        <v>291.58878504672896</v>
      </c>
      <c r="L14" s="72"/>
      <c r="M14" s="72"/>
      <c r="N14" s="72"/>
      <c r="P14" s="107"/>
    </row>
    <row r="15" spans="1:16" s="25" customFormat="1" x14ac:dyDescent="0.25">
      <c r="A15" s="246"/>
      <c r="B15" s="240" t="s">
        <v>3451</v>
      </c>
      <c r="C15" s="251">
        <v>1</v>
      </c>
      <c r="D15" s="231">
        <v>249</v>
      </c>
      <c r="E15" s="223">
        <v>0</v>
      </c>
      <c r="F15" s="224">
        <v>0</v>
      </c>
      <c r="G15" s="225">
        <f>D15</f>
        <v>249</v>
      </c>
      <c r="H15" s="54"/>
      <c r="I15" s="237">
        <f>G15</f>
        <v>249</v>
      </c>
      <c r="J15" s="27"/>
      <c r="K15" s="383">
        <f t="shared" si="0"/>
        <v>232.71028037383175</v>
      </c>
      <c r="L15" s="27"/>
      <c r="M15" s="27"/>
      <c r="N15" s="27"/>
      <c r="P15" s="436"/>
    </row>
    <row r="16" spans="1:16" s="25" customFormat="1" x14ac:dyDescent="0.25">
      <c r="A16" s="246"/>
      <c r="B16" s="240" t="s">
        <v>3452</v>
      </c>
      <c r="C16" s="275">
        <v>3</v>
      </c>
      <c r="D16" s="233">
        <v>747</v>
      </c>
      <c r="E16" s="223">
        <v>0.1</v>
      </c>
      <c r="F16" s="224">
        <v>0.12</v>
      </c>
      <c r="G16" s="225">
        <f>ROUND(D16*(1-E16)*(1-F16),-1)</f>
        <v>590</v>
      </c>
      <c r="H16" s="54"/>
      <c r="I16" s="237">
        <f>SUM(G16*$M$5*$M$10)</f>
        <v>472</v>
      </c>
      <c r="J16" s="27"/>
      <c r="K16" s="383">
        <f t="shared" si="0"/>
        <v>441.12149532710276</v>
      </c>
      <c r="L16" s="27"/>
      <c r="M16" s="27"/>
      <c r="N16" s="27"/>
      <c r="O16" s="21"/>
      <c r="P16" s="21"/>
    </row>
    <row r="17" spans="1:17" x14ac:dyDescent="0.25">
      <c r="A17" s="245"/>
      <c r="B17" s="240" t="s">
        <v>3453</v>
      </c>
      <c r="C17" s="251">
        <v>1</v>
      </c>
      <c r="D17" s="231">
        <v>250</v>
      </c>
      <c r="E17" s="223">
        <v>0</v>
      </c>
      <c r="F17" s="224">
        <v>0</v>
      </c>
      <c r="G17" s="225">
        <f>D17</f>
        <v>250</v>
      </c>
      <c r="H17" s="54"/>
      <c r="I17" s="237">
        <f>G17</f>
        <v>250</v>
      </c>
      <c r="J17" s="60"/>
      <c r="K17" s="383">
        <f t="shared" si="0"/>
        <v>233.64485981308411</v>
      </c>
      <c r="L17" s="60"/>
      <c r="M17" s="60"/>
      <c r="N17" s="60"/>
    </row>
    <row r="18" spans="1:17" x14ac:dyDescent="0.25">
      <c r="A18" s="270"/>
      <c r="B18" s="242" t="s">
        <v>3454</v>
      </c>
      <c r="C18" s="75">
        <f>SUM(C19:C25)</f>
        <v>62</v>
      </c>
      <c r="D18" s="76">
        <f>SUM(D19:D25)</f>
        <v>17605</v>
      </c>
      <c r="E18" s="77">
        <v>0.2</v>
      </c>
      <c r="F18" s="77">
        <v>0.12</v>
      </c>
      <c r="G18" s="78">
        <f t="shared" ref="G18:G25" si="3">ROUND(D18*(1-E18)*(1-F18),-1)</f>
        <v>12390</v>
      </c>
      <c r="H18" s="67"/>
      <c r="I18" s="79">
        <f t="shared" si="2"/>
        <v>9912</v>
      </c>
      <c r="J18" s="60"/>
      <c r="K18" s="378">
        <f t="shared" si="0"/>
        <v>9263.5514018691592</v>
      </c>
      <c r="L18" s="60"/>
      <c r="M18" s="60"/>
      <c r="N18" s="60"/>
    </row>
    <row r="19" spans="1:17" ht="15" customHeight="1" x14ac:dyDescent="0.25">
      <c r="A19" s="270"/>
      <c r="B19" s="259" t="s">
        <v>3541</v>
      </c>
      <c r="C19" s="251">
        <v>7</v>
      </c>
      <c r="D19" s="231">
        <v>1893</v>
      </c>
      <c r="E19" s="252">
        <v>0.1</v>
      </c>
      <c r="F19" s="252">
        <v>0.12</v>
      </c>
      <c r="G19" s="253">
        <f t="shared" si="3"/>
        <v>1500</v>
      </c>
      <c r="H19" s="54"/>
      <c r="I19" s="257">
        <f t="shared" si="2"/>
        <v>1200</v>
      </c>
      <c r="J19" s="60"/>
      <c r="K19" s="383">
        <f t="shared" si="0"/>
        <v>1121.4953271028037</v>
      </c>
      <c r="L19" s="60"/>
      <c r="M19" s="60"/>
      <c r="N19" s="60"/>
    </row>
    <row r="20" spans="1:17" ht="15" customHeight="1" x14ac:dyDescent="0.25">
      <c r="A20" s="270"/>
      <c r="B20" s="259" t="s">
        <v>3542</v>
      </c>
      <c r="C20" s="251">
        <v>2</v>
      </c>
      <c r="D20" s="231">
        <v>568</v>
      </c>
      <c r="E20" s="252">
        <v>0.1</v>
      </c>
      <c r="F20" s="276">
        <v>0.12</v>
      </c>
      <c r="G20" s="253">
        <f t="shared" si="3"/>
        <v>450</v>
      </c>
      <c r="H20" s="54"/>
      <c r="I20" s="257">
        <f t="shared" si="2"/>
        <v>360</v>
      </c>
      <c r="J20" s="60"/>
      <c r="K20" s="383">
        <f t="shared" si="0"/>
        <v>336.44859813084111</v>
      </c>
      <c r="L20" s="60"/>
      <c r="M20" s="60"/>
      <c r="N20" s="60"/>
    </row>
    <row r="21" spans="1:17" ht="15" customHeight="1" x14ac:dyDescent="0.25">
      <c r="A21" s="270"/>
      <c r="B21" s="259" t="s">
        <v>3547</v>
      </c>
      <c r="C21" s="251">
        <v>2</v>
      </c>
      <c r="D21" s="231">
        <v>558</v>
      </c>
      <c r="E21" s="252">
        <v>0.1</v>
      </c>
      <c r="F21" s="276">
        <v>0.12</v>
      </c>
      <c r="G21" s="253">
        <f t="shared" si="3"/>
        <v>440</v>
      </c>
      <c r="H21" s="54"/>
      <c r="I21" s="257">
        <f t="shared" si="2"/>
        <v>352</v>
      </c>
      <c r="J21" s="60"/>
      <c r="K21" s="383">
        <f t="shared" si="0"/>
        <v>328.9719626168224</v>
      </c>
      <c r="L21" s="60"/>
      <c r="M21" s="60"/>
      <c r="N21" s="60"/>
    </row>
    <row r="22" spans="1:17" x14ac:dyDescent="0.25">
      <c r="A22" s="270"/>
      <c r="B22" s="259" t="s">
        <v>3543</v>
      </c>
      <c r="C22" s="251">
        <v>3</v>
      </c>
      <c r="D22" s="231">
        <v>808</v>
      </c>
      <c r="E22" s="252">
        <v>0.1</v>
      </c>
      <c r="F22" s="276">
        <v>0.12</v>
      </c>
      <c r="G22" s="253">
        <f t="shared" si="3"/>
        <v>640</v>
      </c>
      <c r="H22" s="54"/>
      <c r="I22" s="257">
        <f t="shared" si="2"/>
        <v>512</v>
      </c>
      <c r="J22" s="60"/>
      <c r="K22" s="383">
        <f t="shared" si="0"/>
        <v>478.50467289719626</v>
      </c>
      <c r="L22" s="60"/>
      <c r="M22" s="60"/>
      <c r="N22" s="60"/>
      <c r="O22" s="108"/>
      <c r="P22" s="437"/>
      <c r="Q22" s="108"/>
    </row>
    <row r="23" spans="1:17" x14ac:dyDescent="0.25">
      <c r="A23" s="270"/>
      <c r="B23" s="259" t="s">
        <v>3546</v>
      </c>
      <c r="C23" s="251">
        <v>16</v>
      </c>
      <c r="D23" s="231">
        <v>4685</v>
      </c>
      <c r="E23" s="277">
        <v>0.1</v>
      </c>
      <c r="F23" s="276">
        <v>0.12</v>
      </c>
      <c r="G23" s="253">
        <f t="shared" si="3"/>
        <v>3710</v>
      </c>
      <c r="H23" s="80"/>
      <c r="I23" s="257">
        <f t="shared" si="2"/>
        <v>2968</v>
      </c>
      <c r="J23" s="60"/>
      <c r="K23" s="383">
        <f t="shared" si="0"/>
        <v>2773.8317757009345</v>
      </c>
      <c r="L23" s="60"/>
      <c r="M23" s="60"/>
      <c r="N23" s="60"/>
    </row>
    <row r="24" spans="1:17" x14ac:dyDescent="0.25">
      <c r="A24" s="270"/>
      <c r="B24" s="259" t="s">
        <v>3544</v>
      </c>
      <c r="C24" s="251">
        <v>24</v>
      </c>
      <c r="D24" s="233">
        <v>6851</v>
      </c>
      <c r="E24" s="277">
        <v>0.1</v>
      </c>
      <c r="F24" s="276">
        <v>0.12</v>
      </c>
      <c r="G24" s="253">
        <f t="shared" si="3"/>
        <v>5430</v>
      </c>
      <c r="H24" s="54"/>
      <c r="I24" s="257">
        <f t="shared" si="2"/>
        <v>4344</v>
      </c>
      <c r="J24" s="60"/>
      <c r="K24" s="383">
        <f t="shared" si="0"/>
        <v>4059.8130841121492</v>
      </c>
      <c r="L24" s="60"/>
      <c r="M24" s="60"/>
      <c r="N24" s="60"/>
    </row>
    <row r="25" spans="1:17" ht="15.75" thickBot="1" x14ac:dyDescent="0.3">
      <c r="A25" s="271"/>
      <c r="B25" s="263" t="s">
        <v>3545</v>
      </c>
      <c r="C25" s="264">
        <v>8</v>
      </c>
      <c r="D25" s="265">
        <v>2242</v>
      </c>
      <c r="E25" s="278">
        <v>0.1</v>
      </c>
      <c r="F25" s="279">
        <v>0.12</v>
      </c>
      <c r="G25" s="267">
        <f t="shared" si="3"/>
        <v>1780</v>
      </c>
      <c r="H25" s="54"/>
      <c r="I25" s="268">
        <f t="shared" si="2"/>
        <v>1424</v>
      </c>
      <c r="J25" s="60"/>
      <c r="K25" s="384">
        <f t="shared" si="0"/>
        <v>1330.8411214953271</v>
      </c>
      <c r="L25" s="60"/>
      <c r="M25" s="60"/>
      <c r="N25" s="60"/>
    </row>
    <row r="26" spans="1:17" x14ac:dyDescent="0.25">
      <c r="B26" s="89" t="s">
        <v>23</v>
      </c>
    </row>
    <row r="27" spans="1:17" x14ac:dyDescent="0.25">
      <c r="B27" s="89" t="s">
        <v>46</v>
      </c>
    </row>
    <row r="28" spans="1:17" x14ac:dyDescent="0.25">
      <c r="B28" s="91"/>
    </row>
  </sheetData>
  <autoFilter ref="B3:G27" xr:uid="{47A3F83F-04E8-4797-836D-2AF671BD2AAE}"/>
  <mergeCells count="6">
    <mergeCell ref="O9:P9"/>
    <mergeCell ref="G1:K1"/>
    <mergeCell ref="A1:B1"/>
    <mergeCell ref="A2:K2"/>
    <mergeCell ref="O3:P3"/>
    <mergeCell ref="O4:P4"/>
  </mergeCells>
  <pageMargins left="0.7" right="0.7" top="0.78740157499999996" bottom="0.78740157499999996" header="0.3" footer="0.3"/>
  <ignoredErrors>
    <ignoredError sqref="I14 G15:G17 I15:I17" 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ABD4-F1BF-4DF9-B6F7-CF228CEA3D74}">
  <sheetPr>
    <tabColor rgb="FF102A43"/>
  </sheetPr>
  <dimension ref="A1:P664"/>
  <sheetViews>
    <sheetView workbookViewId="0">
      <pane ySplit="4" topLeftCell="A5" activePane="bottomLeft" state="frozen"/>
      <selection activeCell="B28" sqref="B28"/>
      <selection pane="bottomLeft" activeCell="K15" sqref="K15"/>
    </sheetView>
  </sheetViews>
  <sheetFormatPr baseColWidth="10" defaultColWidth="11.42578125" defaultRowHeight="15" x14ac:dyDescent="0.25"/>
  <cols>
    <col min="1" max="1" width="16.42578125" style="25" customWidth="1"/>
    <col min="2" max="2" width="16.7109375" style="3" customWidth="1"/>
    <col min="3" max="3" width="14.140625" style="3" customWidth="1"/>
    <col min="4" max="4" width="2.85546875" style="3" bestFit="1" customWidth="1"/>
    <col min="5" max="5" width="9.140625" style="3" customWidth="1"/>
    <col min="6" max="6" width="10.140625" style="3" customWidth="1"/>
    <col min="7" max="7" width="21.140625" style="3" customWidth="1"/>
    <col min="8" max="8" width="8.140625" style="3" customWidth="1"/>
    <col min="9" max="9" width="3.5703125" style="3" bestFit="1" customWidth="1"/>
    <col min="10" max="10" width="11.42578125" style="3" customWidth="1"/>
    <col min="11" max="11" width="15.140625" style="3" customWidth="1"/>
    <col min="12" max="12" width="44.42578125" style="3" customWidth="1"/>
    <col min="13" max="13" width="11.140625" style="25" bestFit="1" customWidth="1"/>
    <col min="14" max="14" width="19.28515625" style="3" customWidth="1"/>
    <col min="15" max="15" width="10.7109375" style="3" customWidth="1"/>
    <col min="16" max="16" width="22" style="25" customWidth="1"/>
    <col min="17" max="16384" width="11.42578125" style="3"/>
  </cols>
  <sheetData>
    <row r="1" spans="1:16" ht="27" customHeight="1" x14ac:dyDescent="0.25">
      <c r="A1" s="11"/>
      <c r="B1" s="12"/>
      <c r="C1" s="13"/>
      <c r="D1" s="14"/>
      <c r="M1" s="3"/>
      <c r="P1" s="2" t="s">
        <v>1</v>
      </c>
    </row>
    <row r="2" spans="1:16" ht="27" customHeight="1" x14ac:dyDescent="0.25">
      <c r="A2" s="552" t="s">
        <v>3540</v>
      </c>
      <c r="B2" s="552"/>
      <c r="C2" s="552"/>
      <c r="D2" s="552"/>
      <c r="E2" s="552"/>
      <c r="F2" s="552"/>
      <c r="G2" s="552"/>
      <c r="H2" s="552"/>
      <c r="I2" s="552"/>
      <c r="J2" s="552"/>
      <c r="K2" s="552"/>
      <c r="L2" s="552"/>
      <c r="M2" s="552"/>
      <c r="N2" s="552"/>
      <c r="O2" s="552"/>
      <c r="P2" s="552"/>
    </row>
    <row r="3" spans="1:16" s="42" customFormat="1" ht="32.25" customHeight="1" x14ac:dyDescent="0.25">
      <c r="A3" s="573" t="s">
        <v>3538</v>
      </c>
      <c r="B3" s="574"/>
      <c r="C3" s="574"/>
      <c r="D3" s="574"/>
      <c r="E3" s="574"/>
      <c r="F3" s="574"/>
      <c r="G3" s="574"/>
      <c r="H3" s="574"/>
      <c r="I3" s="574"/>
      <c r="J3" s="574"/>
      <c r="K3" s="574"/>
      <c r="L3" s="574"/>
      <c r="M3" s="574"/>
      <c r="N3" s="574"/>
      <c r="O3" s="574"/>
      <c r="P3" s="574"/>
    </row>
    <row r="4" spans="1:16" s="156" customFormat="1" ht="46.5" customHeight="1" x14ac:dyDescent="0.25">
      <c r="A4" s="151" t="s">
        <v>47</v>
      </c>
      <c r="B4" s="151" t="s">
        <v>48</v>
      </c>
      <c r="C4" s="151" t="s">
        <v>49</v>
      </c>
      <c r="D4" s="151"/>
      <c r="E4" s="152" t="s">
        <v>50</v>
      </c>
      <c r="F4" s="153" t="s">
        <v>51</v>
      </c>
      <c r="G4" s="151" t="s">
        <v>3</v>
      </c>
      <c r="H4" s="151" t="s">
        <v>52</v>
      </c>
      <c r="I4" s="151"/>
      <c r="J4" s="154" t="s">
        <v>53</v>
      </c>
      <c r="K4" s="151" t="s">
        <v>54</v>
      </c>
      <c r="L4" s="151" t="s">
        <v>2</v>
      </c>
      <c r="M4" s="155" t="s">
        <v>55</v>
      </c>
      <c r="N4" s="151" t="s">
        <v>56</v>
      </c>
      <c r="O4" s="151" t="s">
        <v>57</v>
      </c>
      <c r="P4" s="151" t="s">
        <v>58</v>
      </c>
    </row>
    <row r="5" spans="1:16" s="25" customFormat="1" x14ac:dyDescent="0.25">
      <c r="A5" s="157" t="s">
        <v>59</v>
      </c>
      <c r="B5" s="157" t="s">
        <v>60</v>
      </c>
      <c r="C5" s="157" t="s">
        <v>61</v>
      </c>
      <c r="D5" s="158"/>
      <c r="E5" s="159">
        <v>24</v>
      </c>
      <c r="F5" s="159">
        <v>240</v>
      </c>
      <c r="G5" s="157" t="s">
        <v>62</v>
      </c>
      <c r="H5" s="160">
        <v>1</v>
      </c>
      <c r="I5" s="161"/>
      <c r="J5" s="162">
        <v>45238</v>
      </c>
      <c r="K5" s="157" t="s">
        <v>63</v>
      </c>
      <c r="L5" s="157" t="s">
        <v>64</v>
      </c>
      <c r="M5" s="160"/>
      <c r="N5" s="157" t="s">
        <v>65</v>
      </c>
      <c r="O5" s="157" t="s">
        <v>66</v>
      </c>
      <c r="P5" s="157" t="s">
        <v>43</v>
      </c>
    </row>
    <row r="6" spans="1:16" s="25" customFormat="1" x14ac:dyDescent="0.25">
      <c r="A6" s="157" t="s">
        <v>67</v>
      </c>
      <c r="B6" s="157" t="s">
        <v>68</v>
      </c>
      <c r="C6" s="163" t="s">
        <v>69</v>
      </c>
      <c r="D6" s="158"/>
      <c r="E6" s="159">
        <v>48.99</v>
      </c>
      <c r="F6" s="159">
        <v>294</v>
      </c>
      <c r="G6" s="157" t="s">
        <v>70</v>
      </c>
      <c r="H6" s="160">
        <v>6</v>
      </c>
      <c r="I6" s="160"/>
      <c r="J6" s="164">
        <v>44630</v>
      </c>
      <c r="K6" s="157" t="s">
        <v>66</v>
      </c>
      <c r="L6" s="165" t="s">
        <v>71</v>
      </c>
      <c r="M6" s="160"/>
      <c r="N6" s="165" t="s">
        <v>72</v>
      </c>
      <c r="O6" s="157" t="s">
        <v>66</v>
      </c>
      <c r="P6" s="157" t="s">
        <v>36</v>
      </c>
    </row>
    <row r="7" spans="1:16" s="25" customFormat="1" x14ac:dyDescent="0.25">
      <c r="A7" s="166" t="s">
        <v>73</v>
      </c>
      <c r="B7" s="166" t="s">
        <v>74</v>
      </c>
      <c r="C7" s="166"/>
      <c r="D7" s="167" t="s">
        <v>75</v>
      </c>
      <c r="E7" s="168">
        <v>24</v>
      </c>
      <c r="F7" s="168">
        <v>240</v>
      </c>
      <c r="G7" s="166" t="s">
        <v>76</v>
      </c>
      <c r="H7" s="169">
        <v>1</v>
      </c>
      <c r="I7" s="170" t="s">
        <v>75</v>
      </c>
      <c r="J7" s="171">
        <v>45992</v>
      </c>
      <c r="K7" s="172" t="s">
        <v>77</v>
      </c>
      <c r="L7" s="172" t="s">
        <v>78</v>
      </c>
      <c r="M7" s="173" t="s">
        <v>79</v>
      </c>
      <c r="N7" s="172" t="s">
        <v>27</v>
      </c>
      <c r="O7" s="166" t="s">
        <v>66</v>
      </c>
      <c r="P7" s="166" t="s">
        <v>43</v>
      </c>
    </row>
    <row r="8" spans="1:16" s="25" customFormat="1" x14ac:dyDescent="0.25">
      <c r="A8" s="172" t="s">
        <v>80</v>
      </c>
      <c r="B8" s="172" t="s">
        <v>81</v>
      </c>
      <c r="C8" s="166"/>
      <c r="D8" s="167" t="s">
        <v>75</v>
      </c>
      <c r="E8" s="174">
        <v>26.9</v>
      </c>
      <c r="F8" s="168">
        <v>269</v>
      </c>
      <c r="G8" s="172" t="s">
        <v>82</v>
      </c>
      <c r="H8" s="175">
        <v>9</v>
      </c>
      <c r="I8" s="169" t="s">
        <v>75</v>
      </c>
      <c r="J8" s="176">
        <v>45962</v>
      </c>
      <c r="K8" s="172" t="s">
        <v>83</v>
      </c>
      <c r="L8" s="172" t="s">
        <v>84</v>
      </c>
      <c r="M8" s="173" t="s">
        <v>79</v>
      </c>
      <c r="N8" s="172" t="s">
        <v>37</v>
      </c>
      <c r="O8" s="166" t="s">
        <v>66</v>
      </c>
      <c r="P8" s="166" t="s">
        <v>43</v>
      </c>
    </row>
    <row r="9" spans="1:16" s="25" customFormat="1" x14ac:dyDescent="0.25">
      <c r="A9" s="165" t="s">
        <v>85</v>
      </c>
      <c r="B9" s="165" t="s">
        <v>86</v>
      </c>
      <c r="C9" s="177" t="s">
        <v>87</v>
      </c>
      <c r="D9" s="158"/>
      <c r="E9" s="178">
        <v>24.95</v>
      </c>
      <c r="F9" s="159">
        <v>250</v>
      </c>
      <c r="G9" s="165" t="s">
        <v>88</v>
      </c>
      <c r="H9" s="179">
        <v>5</v>
      </c>
      <c r="I9" s="160"/>
      <c r="J9" s="164">
        <v>42697</v>
      </c>
      <c r="K9" s="165" t="s">
        <v>89</v>
      </c>
      <c r="L9" s="165" t="s">
        <v>90</v>
      </c>
      <c r="M9" s="179"/>
      <c r="N9" s="157" t="s">
        <v>65</v>
      </c>
      <c r="O9" s="157" t="s">
        <v>66</v>
      </c>
      <c r="P9" s="157" t="s">
        <v>91</v>
      </c>
    </row>
    <row r="10" spans="1:16" s="25" customFormat="1" x14ac:dyDescent="0.25">
      <c r="A10" s="157" t="s">
        <v>92</v>
      </c>
      <c r="B10" s="157" t="s">
        <v>93</v>
      </c>
      <c r="C10" s="157" t="s">
        <v>94</v>
      </c>
      <c r="D10" s="158"/>
      <c r="E10" s="159">
        <v>29</v>
      </c>
      <c r="F10" s="159">
        <v>290</v>
      </c>
      <c r="G10" s="157" t="s">
        <v>95</v>
      </c>
      <c r="H10" s="160" t="s">
        <v>3539</v>
      </c>
      <c r="I10" s="160"/>
      <c r="J10" s="162">
        <v>45156</v>
      </c>
      <c r="K10" s="157" t="s">
        <v>77</v>
      </c>
      <c r="L10" s="165" t="s">
        <v>96</v>
      </c>
      <c r="M10" s="160"/>
      <c r="N10" s="157" t="s">
        <v>65</v>
      </c>
      <c r="O10" s="157" t="s">
        <v>66</v>
      </c>
      <c r="P10" s="157" t="s">
        <v>43</v>
      </c>
    </row>
    <row r="11" spans="1:16" s="25" customFormat="1" x14ac:dyDescent="0.25">
      <c r="A11" s="157" t="s">
        <v>97</v>
      </c>
      <c r="B11" s="157" t="s">
        <v>98</v>
      </c>
      <c r="C11" s="157" t="s">
        <v>99</v>
      </c>
      <c r="D11" s="158"/>
      <c r="E11" s="159">
        <v>25</v>
      </c>
      <c r="F11" s="159">
        <v>250</v>
      </c>
      <c r="G11" s="157" t="s">
        <v>100</v>
      </c>
      <c r="H11" s="160">
        <v>1</v>
      </c>
      <c r="I11" s="160"/>
      <c r="J11" s="162">
        <v>44644</v>
      </c>
      <c r="K11" s="157" t="s">
        <v>101</v>
      </c>
      <c r="L11" s="165" t="s">
        <v>102</v>
      </c>
      <c r="M11" s="160"/>
      <c r="N11" s="157" t="s">
        <v>65</v>
      </c>
      <c r="O11" s="157" t="s">
        <v>66</v>
      </c>
      <c r="P11" s="157" t="s">
        <v>43</v>
      </c>
    </row>
    <row r="12" spans="1:16" s="25" customFormat="1" x14ac:dyDescent="0.25">
      <c r="A12" s="157" t="s">
        <v>103</v>
      </c>
      <c r="B12" s="157" t="s">
        <v>104</v>
      </c>
      <c r="C12" s="157" t="s">
        <v>105</v>
      </c>
      <c r="D12" s="158"/>
      <c r="E12" s="159">
        <v>29</v>
      </c>
      <c r="F12" s="159">
        <v>290</v>
      </c>
      <c r="G12" s="157" t="s">
        <v>106</v>
      </c>
      <c r="H12" s="160">
        <v>1</v>
      </c>
      <c r="I12" s="160"/>
      <c r="J12" s="162">
        <v>45266</v>
      </c>
      <c r="K12" s="165" t="s">
        <v>63</v>
      </c>
      <c r="L12" s="165" t="s">
        <v>107</v>
      </c>
      <c r="M12" s="160"/>
      <c r="N12" s="157" t="s">
        <v>65</v>
      </c>
      <c r="O12" s="157" t="s">
        <v>66</v>
      </c>
      <c r="P12" s="157" t="s">
        <v>43</v>
      </c>
    </row>
    <row r="13" spans="1:16" s="25" customFormat="1" x14ac:dyDescent="0.25">
      <c r="A13" s="166" t="s">
        <v>108</v>
      </c>
      <c r="B13" s="166" t="s">
        <v>109</v>
      </c>
      <c r="C13" s="166" t="s">
        <v>110</v>
      </c>
      <c r="D13" s="167"/>
      <c r="E13" s="168">
        <v>31.99</v>
      </c>
      <c r="F13" s="168">
        <v>320</v>
      </c>
      <c r="G13" s="166" t="s">
        <v>111</v>
      </c>
      <c r="H13" s="169">
        <v>2</v>
      </c>
      <c r="I13" s="170"/>
      <c r="J13" s="171">
        <v>45875</v>
      </c>
      <c r="K13" s="166" t="s">
        <v>66</v>
      </c>
      <c r="L13" s="166" t="s">
        <v>112</v>
      </c>
      <c r="M13" s="173" t="s">
        <v>79</v>
      </c>
      <c r="N13" s="172" t="s">
        <v>37</v>
      </c>
      <c r="O13" s="166" t="s">
        <v>66</v>
      </c>
      <c r="P13" s="166" t="s">
        <v>36</v>
      </c>
    </row>
    <row r="14" spans="1:16" s="25" customFormat="1" x14ac:dyDescent="0.25">
      <c r="A14" s="165" t="s">
        <v>113</v>
      </c>
      <c r="B14" s="165" t="s">
        <v>114</v>
      </c>
      <c r="C14" s="157" t="s">
        <v>115</v>
      </c>
      <c r="D14" s="165"/>
      <c r="E14" s="178">
        <v>19</v>
      </c>
      <c r="F14" s="180">
        <v>190</v>
      </c>
      <c r="G14" s="165" t="s">
        <v>116</v>
      </c>
      <c r="H14" s="179">
        <v>1</v>
      </c>
      <c r="I14" s="161"/>
      <c r="J14" s="164">
        <v>45012</v>
      </c>
      <c r="K14" s="157" t="s">
        <v>117</v>
      </c>
      <c r="L14" s="165" t="s">
        <v>118</v>
      </c>
      <c r="M14" s="179"/>
      <c r="N14" s="157" t="s">
        <v>65</v>
      </c>
      <c r="O14" s="157" t="s">
        <v>66</v>
      </c>
      <c r="P14" s="157" t="s">
        <v>43</v>
      </c>
    </row>
    <row r="15" spans="1:16" s="25" customFormat="1" x14ac:dyDescent="0.25">
      <c r="A15" s="157" t="s">
        <v>119</v>
      </c>
      <c r="B15" s="157" t="s">
        <v>120</v>
      </c>
      <c r="C15" s="157" t="s">
        <v>121</v>
      </c>
      <c r="D15" s="158"/>
      <c r="E15" s="159">
        <v>29</v>
      </c>
      <c r="F15" s="159">
        <v>290</v>
      </c>
      <c r="G15" s="157" t="s">
        <v>122</v>
      </c>
      <c r="H15" s="160">
        <v>1</v>
      </c>
      <c r="I15" s="161"/>
      <c r="J15" s="162">
        <v>45268</v>
      </c>
      <c r="K15" s="157" t="s">
        <v>123</v>
      </c>
      <c r="L15" s="157" t="s">
        <v>124</v>
      </c>
      <c r="M15" s="160"/>
      <c r="N15" s="157" t="s">
        <v>65</v>
      </c>
      <c r="O15" s="157" t="s">
        <v>66</v>
      </c>
      <c r="P15" s="157" t="s">
        <v>43</v>
      </c>
    </row>
    <row r="16" spans="1:16" s="25" customFormat="1" x14ac:dyDescent="0.25">
      <c r="A16" s="157" t="s">
        <v>125</v>
      </c>
      <c r="B16" s="157" t="s">
        <v>126</v>
      </c>
      <c r="C16" s="163" t="s">
        <v>127</v>
      </c>
      <c r="D16" s="158"/>
      <c r="E16" s="159">
        <v>24</v>
      </c>
      <c r="F16" s="159">
        <v>240</v>
      </c>
      <c r="G16" s="157" t="s">
        <v>128</v>
      </c>
      <c r="H16" s="160">
        <v>1</v>
      </c>
      <c r="I16" s="160"/>
      <c r="J16" s="164">
        <v>44645</v>
      </c>
      <c r="K16" s="157" t="s">
        <v>129</v>
      </c>
      <c r="L16" s="157" t="s">
        <v>124</v>
      </c>
      <c r="M16" s="160"/>
      <c r="N16" s="157" t="s">
        <v>65</v>
      </c>
      <c r="O16" s="157" t="s">
        <v>66</v>
      </c>
      <c r="P16" s="157" t="s">
        <v>43</v>
      </c>
    </row>
    <row r="17" spans="1:16" s="25" customFormat="1" x14ac:dyDescent="0.25">
      <c r="A17" s="166" t="s">
        <v>130</v>
      </c>
      <c r="B17" s="166" t="s">
        <v>131</v>
      </c>
      <c r="C17" s="166"/>
      <c r="D17" s="167" t="s">
        <v>75</v>
      </c>
      <c r="E17" s="168">
        <v>28.9</v>
      </c>
      <c r="F17" s="168">
        <v>289</v>
      </c>
      <c r="G17" s="166" t="s">
        <v>132</v>
      </c>
      <c r="H17" s="169">
        <v>6</v>
      </c>
      <c r="I17" s="170" t="s">
        <v>75</v>
      </c>
      <c r="J17" s="171">
        <v>45901</v>
      </c>
      <c r="K17" s="166" t="s">
        <v>83</v>
      </c>
      <c r="L17" s="166" t="s">
        <v>133</v>
      </c>
      <c r="M17" s="173" t="s">
        <v>79</v>
      </c>
      <c r="N17" s="172" t="s">
        <v>37</v>
      </c>
      <c r="O17" s="166" t="s">
        <v>66</v>
      </c>
      <c r="P17" s="166" t="s">
        <v>43</v>
      </c>
    </row>
    <row r="18" spans="1:16" s="25" customFormat="1" x14ac:dyDescent="0.25">
      <c r="A18" s="172" t="s">
        <v>134</v>
      </c>
      <c r="B18" s="172" t="s">
        <v>135</v>
      </c>
      <c r="C18" s="172"/>
      <c r="D18" s="167" t="s">
        <v>75</v>
      </c>
      <c r="E18" s="174">
        <v>50</v>
      </c>
      <c r="F18" s="181">
        <v>300</v>
      </c>
      <c r="G18" s="172" t="s">
        <v>136</v>
      </c>
      <c r="H18" s="175">
        <v>17</v>
      </c>
      <c r="I18" s="169" t="s">
        <v>75</v>
      </c>
      <c r="J18" s="176">
        <v>45807</v>
      </c>
      <c r="K18" s="172" t="s">
        <v>137</v>
      </c>
      <c r="L18" s="166" t="s">
        <v>112</v>
      </c>
      <c r="M18" s="173" t="s">
        <v>79</v>
      </c>
      <c r="N18" s="172" t="s">
        <v>37</v>
      </c>
      <c r="O18" s="166" t="s">
        <v>66</v>
      </c>
      <c r="P18" s="166" t="s">
        <v>42</v>
      </c>
    </row>
    <row r="19" spans="1:16" s="25" customFormat="1" x14ac:dyDescent="0.25">
      <c r="A19" s="157" t="s">
        <v>138</v>
      </c>
      <c r="B19" s="157" t="s">
        <v>139</v>
      </c>
      <c r="C19" s="163" t="s">
        <v>140</v>
      </c>
      <c r="D19" s="158"/>
      <c r="E19" s="159">
        <v>24.95</v>
      </c>
      <c r="F19" s="159">
        <v>250</v>
      </c>
      <c r="G19" s="157" t="s">
        <v>141</v>
      </c>
      <c r="H19" s="160">
        <v>1</v>
      </c>
      <c r="I19" s="160"/>
      <c r="J19" s="164">
        <v>41548</v>
      </c>
      <c r="K19" s="157" t="s">
        <v>66</v>
      </c>
      <c r="L19" s="165" t="s">
        <v>90</v>
      </c>
      <c r="M19" s="160"/>
      <c r="N19" s="157" t="s">
        <v>65</v>
      </c>
      <c r="O19" s="157" t="s">
        <v>66</v>
      </c>
      <c r="P19" s="157" t="s">
        <v>142</v>
      </c>
    </row>
    <row r="20" spans="1:16" s="25" customFormat="1" x14ac:dyDescent="0.25">
      <c r="A20" s="157" t="s">
        <v>143</v>
      </c>
      <c r="B20" s="157" t="s">
        <v>144</v>
      </c>
      <c r="C20" s="157" t="s">
        <v>145</v>
      </c>
      <c r="D20" s="158"/>
      <c r="E20" s="159">
        <v>24.95</v>
      </c>
      <c r="F20" s="159">
        <v>250</v>
      </c>
      <c r="G20" s="157" t="s">
        <v>146</v>
      </c>
      <c r="H20" s="160">
        <v>5</v>
      </c>
      <c r="I20" s="161"/>
      <c r="J20" s="162">
        <v>42035</v>
      </c>
      <c r="K20" s="157" t="s">
        <v>89</v>
      </c>
      <c r="L20" s="157" t="s">
        <v>90</v>
      </c>
      <c r="M20" s="160"/>
      <c r="N20" s="157" t="s">
        <v>65</v>
      </c>
      <c r="O20" s="157" t="s">
        <v>66</v>
      </c>
      <c r="P20" s="157" t="s">
        <v>91</v>
      </c>
    </row>
    <row r="21" spans="1:16" s="25" customFormat="1" x14ac:dyDescent="0.25">
      <c r="A21" s="157" t="s">
        <v>147</v>
      </c>
      <c r="B21" s="157" t="s">
        <v>148</v>
      </c>
      <c r="C21" s="177" t="s">
        <v>149</v>
      </c>
      <c r="D21" s="158"/>
      <c r="E21" s="159">
        <v>24.9</v>
      </c>
      <c r="F21" s="159">
        <v>249</v>
      </c>
      <c r="G21" s="157" t="s">
        <v>150</v>
      </c>
      <c r="H21" s="160">
        <v>3</v>
      </c>
      <c r="I21" s="160"/>
      <c r="J21" s="162">
        <v>45328</v>
      </c>
      <c r="K21" s="157" t="s">
        <v>151</v>
      </c>
      <c r="L21" s="157" t="s">
        <v>64</v>
      </c>
      <c r="M21" s="160"/>
      <c r="N21" s="157" t="s">
        <v>65</v>
      </c>
      <c r="O21" s="157" t="s">
        <v>66</v>
      </c>
      <c r="P21" s="157" t="s">
        <v>152</v>
      </c>
    </row>
    <row r="22" spans="1:16" s="25" customFormat="1" x14ac:dyDescent="0.25">
      <c r="A22" s="166" t="s">
        <v>153</v>
      </c>
      <c r="B22" s="166" t="s">
        <v>154</v>
      </c>
      <c r="C22" s="172"/>
      <c r="D22" s="167" t="s">
        <v>75</v>
      </c>
      <c r="E22" s="168">
        <v>24.9</v>
      </c>
      <c r="F22" s="168">
        <v>249</v>
      </c>
      <c r="G22" s="166" t="s">
        <v>155</v>
      </c>
      <c r="H22" s="169">
        <v>1</v>
      </c>
      <c r="I22" s="169" t="s">
        <v>75</v>
      </c>
      <c r="J22" s="182">
        <v>46054</v>
      </c>
      <c r="K22" s="166" t="s">
        <v>77</v>
      </c>
      <c r="L22" s="172" t="s">
        <v>78</v>
      </c>
      <c r="M22" s="173" t="s">
        <v>79</v>
      </c>
      <c r="N22" s="172" t="s">
        <v>27</v>
      </c>
      <c r="O22" s="166" t="s">
        <v>66</v>
      </c>
      <c r="P22" s="166" t="s">
        <v>43</v>
      </c>
    </row>
    <row r="23" spans="1:16" s="25" customFormat="1" x14ac:dyDescent="0.25">
      <c r="A23" s="165" t="s">
        <v>156</v>
      </c>
      <c r="B23" s="165" t="s">
        <v>157</v>
      </c>
      <c r="C23" s="177" t="s">
        <v>158</v>
      </c>
      <c r="D23" s="165"/>
      <c r="E23" s="178">
        <v>24</v>
      </c>
      <c r="F23" s="180">
        <v>240</v>
      </c>
      <c r="G23" s="165" t="s">
        <v>159</v>
      </c>
      <c r="H23" s="179">
        <v>1</v>
      </c>
      <c r="I23" s="160"/>
      <c r="J23" s="164">
        <v>45055</v>
      </c>
      <c r="K23" s="157" t="s">
        <v>129</v>
      </c>
      <c r="L23" s="157" t="s">
        <v>124</v>
      </c>
      <c r="M23" s="179"/>
      <c r="N23" s="157" t="s">
        <v>65</v>
      </c>
      <c r="O23" s="157" t="s">
        <v>66</v>
      </c>
      <c r="P23" s="157" t="s">
        <v>43</v>
      </c>
    </row>
    <row r="24" spans="1:16" s="25" customFormat="1" x14ac:dyDescent="0.25">
      <c r="A24" s="166" t="s">
        <v>160</v>
      </c>
      <c r="B24" s="166" t="s">
        <v>161</v>
      </c>
      <c r="C24" s="166"/>
      <c r="D24" s="167" t="s">
        <v>75</v>
      </c>
      <c r="E24" s="168">
        <v>24.9</v>
      </c>
      <c r="F24" s="168">
        <v>249</v>
      </c>
      <c r="G24" s="167" t="s">
        <v>162</v>
      </c>
      <c r="H24" s="169">
        <v>3</v>
      </c>
      <c r="I24" s="170" t="s">
        <v>75</v>
      </c>
      <c r="J24" s="171">
        <v>45901</v>
      </c>
      <c r="K24" s="166" t="s">
        <v>163</v>
      </c>
      <c r="L24" s="172" t="s">
        <v>84</v>
      </c>
      <c r="M24" s="173" t="s">
        <v>79</v>
      </c>
      <c r="N24" s="172" t="s">
        <v>37</v>
      </c>
      <c r="O24" s="166" t="s">
        <v>66</v>
      </c>
      <c r="P24" s="166" t="s">
        <v>43</v>
      </c>
    </row>
    <row r="25" spans="1:16" s="25" customFormat="1" x14ac:dyDescent="0.25">
      <c r="A25" s="157" t="s">
        <v>164</v>
      </c>
      <c r="B25" s="157" t="s">
        <v>165</v>
      </c>
      <c r="C25" s="157" t="s">
        <v>166</v>
      </c>
      <c r="D25" s="158"/>
      <c r="E25" s="159">
        <v>38</v>
      </c>
      <c r="F25" s="159">
        <v>114</v>
      </c>
      <c r="G25" s="157" t="s">
        <v>167</v>
      </c>
      <c r="H25" s="160">
        <v>1</v>
      </c>
      <c r="I25" s="161"/>
      <c r="J25" s="162">
        <v>41821</v>
      </c>
      <c r="K25" s="157" t="s">
        <v>168</v>
      </c>
      <c r="L25" s="157" t="s">
        <v>169</v>
      </c>
      <c r="M25" s="160"/>
      <c r="N25" s="165" t="s">
        <v>72</v>
      </c>
      <c r="O25" s="157" t="s">
        <v>66</v>
      </c>
      <c r="P25" s="157" t="s">
        <v>36</v>
      </c>
    </row>
    <row r="26" spans="1:16" s="25" customFormat="1" x14ac:dyDescent="0.25">
      <c r="A26" s="157" t="s">
        <v>170</v>
      </c>
      <c r="B26" s="157" t="s">
        <v>171</v>
      </c>
      <c r="C26" s="157" t="s">
        <v>172</v>
      </c>
      <c r="D26" s="158" t="s">
        <v>75</v>
      </c>
      <c r="E26" s="159">
        <v>34.9</v>
      </c>
      <c r="F26" s="159">
        <v>349</v>
      </c>
      <c r="G26" s="157" t="s">
        <v>173</v>
      </c>
      <c r="H26" s="160">
        <v>5</v>
      </c>
      <c r="I26" s="161"/>
      <c r="J26" s="162">
        <v>45264</v>
      </c>
      <c r="K26" s="157" t="s">
        <v>174</v>
      </c>
      <c r="L26" s="157" t="s">
        <v>169</v>
      </c>
      <c r="M26" s="160"/>
      <c r="N26" s="157" t="s">
        <v>57</v>
      </c>
      <c r="O26" s="157" t="s">
        <v>175</v>
      </c>
      <c r="P26" s="157" t="s">
        <v>43</v>
      </c>
    </row>
    <row r="27" spans="1:16" s="25" customFormat="1" x14ac:dyDescent="0.25">
      <c r="A27" s="157" t="s">
        <v>176</v>
      </c>
      <c r="B27" s="157" t="s">
        <v>177</v>
      </c>
      <c r="C27" s="157" t="s">
        <v>178</v>
      </c>
      <c r="D27" s="158"/>
      <c r="E27" s="159">
        <v>24</v>
      </c>
      <c r="F27" s="159">
        <v>240</v>
      </c>
      <c r="G27" s="157" t="s">
        <v>179</v>
      </c>
      <c r="H27" s="160">
        <v>1</v>
      </c>
      <c r="I27" s="160"/>
      <c r="J27" s="164">
        <v>44992</v>
      </c>
      <c r="K27" s="157" t="s">
        <v>180</v>
      </c>
      <c r="L27" s="157" t="s">
        <v>181</v>
      </c>
      <c r="M27" s="160"/>
      <c r="N27" s="157" t="s">
        <v>65</v>
      </c>
      <c r="O27" s="157" t="s">
        <v>66</v>
      </c>
      <c r="P27" s="157" t="s">
        <v>43</v>
      </c>
    </row>
    <row r="28" spans="1:16" s="25" customFormat="1" x14ac:dyDescent="0.25">
      <c r="A28" s="165" t="s">
        <v>182</v>
      </c>
      <c r="B28" s="165" t="s">
        <v>183</v>
      </c>
      <c r="C28" s="165" t="s">
        <v>184</v>
      </c>
      <c r="D28" s="165"/>
      <c r="E28" s="178">
        <v>25.9</v>
      </c>
      <c r="F28" s="180">
        <v>259</v>
      </c>
      <c r="G28" s="165" t="s">
        <v>185</v>
      </c>
      <c r="H28" s="179">
        <v>5</v>
      </c>
      <c r="I28" s="161"/>
      <c r="J28" s="164">
        <v>44966</v>
      </c>
      <c r="K28" s="165" t="s">
        <v>186</v>
      </c>
      <c r="L28" s="165" t="s">
        <v>187</v>
      </c>
      <c r="M28" s="160"/>
      <c r="N28" s="165" t="s">
        <v>72</v>
      </c>
      <c r="O28" s="157" t="s">
        <v>66</v>
      </c>
      <c r="P28" s="157" t="s">
        <v>43</v>
      </c>
    </row>
    <row r="29" spans="1:16" s="25" customFormat="1" x14ac:dyDescent="0.25">
      <c r="A29" s="172" t="s">
        <v>188</v>
      </c>
      <c r="B29" s="172" t="s">
        <v>189</v>
      </c>
      <c r="C29" s="172"/>
      <c r="D29" s="172" t="s">
        <v>75</v>
      </c>
      <c r="E29" s="174">
        <v>29.9</v>
      </c>
      <c r="F29" s="168">
        <v>299</v>
      </c>
      <c r="G29" s="166" t="s">
        <v>190</v>
      </c>
      <c r="H29" s="175">
        <v>2</v>
      </c>
      <c r="I29" s="170" t="s">
        <v>75</v>
      </c>
      <c r="J29" s="176">
        <v>45992</v>
      </c>
      <c r="K29" s="166" t="s">
        <v>163</v>
      </c>
      <c r="L29" s="166" t="s">
        <v>112</v>
      </c>
      <c r="M29" s="173" t="s">
        <v>79</v>
      </c>
      <c r="N29" s="172" t="s">
        <v>37</v>
      </c>
      <c r="O29" s="166" t="s">
        <v>66</v>
      </c>
      <c r="P29" s="166" t="s">
        <v>43</v>
      </c>
    </row>
    <row r="30" spans="1:16" s="25" customFormat="1" x14ac:dyDescent="0.25">
      <c r="A30" s="157" t="s">
        <v>191</v>
      </c>
      <c r="B30" s="157" t="s">
        <v>192</v>
      </c>
      <c r="C30" s="157" t="s">
        <v>193</v>
      </c>
      <c r="D30" s="157"/>
      <c r="E30" s="159">
        <v>34.5</v>
      </c>
      <c r="F30" s="159">
        <v>345</v>
      </c>
      <c r="G30" s="157" t="s">
        <v>194</v>
      </c>
      <c r="H30" s="160" t="s">
        <v>195</v>
      </c>
      <c r="I30" s="161"/>
      <c r="J30" s="162">
        <v>41817</v>
      </c>
      <c r="K30" s="157" t="s">
        <v>196</v>
      </c>
      <c r="L30" s="157" t="s">
        <v>169</v>
      </c>
      <c r="M30" s="160"/>
      <c r="N30" s="165" t="s">
        <v>72</v>
      </c>
      <c r="O30" s="157" t="s">
        <v>66</v>
      </c>
      <c r="P30" s="157" t="s">
        <v>36</v>
      </c>
    </row>
    <row r="31" spans="1:16" s="25" customFormat="1" x14ac:dyDescent="0.25">
      <c r="A31" s="157" t="s">
        <v>197</v>
      </c>
      <c r="B31" s="157" t="s">
        <v>198</v>
      </c>
      <c r="C31" s="163" t="s">
        <v>199</v>
      </c>
      <c r="D31" s="158"/>
      <c r="E31" s="159">
        <v>34.799999999999997</v>
      </c>
      <c r="F31" s="159">
        <v>104.4</v>
      </c>
      <c r="G31" s="157" t="s">
        <v>200</v>
      </c>
      <c r="H31" s="160" t="s">
        <v>195</v>
      </c>
      <c r="I31" s="160"/>
      <c r="J31" s="162">
        <v>41820</v>
      </c>
      <c r="K31" s="157" t="s">
        <v>196</v>
      </c>
      <c r="L31" s="157" t="s">
        <v>169</v>
      </c>
      <c r="M31" s="160"/>
      <c r="N31" s="165" t="s">
        <v>72</v>
      </c>
      <c r="O31" s="157" t="s">
        <v>66</v>
      </c>
      <c r="P31" s="157" t="s">
        <v>36</v>
      </c>
    </row>
    <row r="32" spans="1:16" s="25" customFormat="1" x14ac:dyDescent="0.25">
      <c r="A32" s="157" t="s">
        <v>201</v>
      </c>
      <c r="B32" s="157" t="s">
        <v>202</v>
      </c>
      <c r="C32" s="157" t="s">
        <v>203</v>
      </c>
      <c r="D32" s="158"/>
      <c r="E32" s="159">
        <v>17.989999999999998</v>
      </c>
      <c r="F32" s="159">
        <v>179.9</v>
      </c>
      <c r="G32" s="157" t="s">
        <v>204</v>
      </c>
      <c r="H32" s="160" t="s">
        <v>205</v>
      </c>
      <c r="I32" s="160"/>
      <c r="J32" s="164">
        <v>43812</v>
      </c>
      <c r="K32" s="157" t="s">
        <v>66</v>
      </c>
      <c r="L32" s="157" t="s">
        <v>169</v>
      </c>
      <c r="M32" s="160"/>
      <c r="N32" s="165" t="s">
        <v>72</v>
      </c>
      <c r="O32" s="157" t="s">
        <v>66</v>
      </c>
      <c r="P32" s="157" t="s">
        <v>36</v>
      </c>
    </row>
    <row r="33" spans="1:16" s="25" customFormat="1" x14ac:dyDescent="0.25">
      <c r="A33" s="157" t="s">
        <v>206</v>
      </c>
      <c r="B33" s="157" t="s">
        <v>206</v>
      </c>
      <c r="C33" s="157" t="s">
        <v>207</v>
      </c>
      <c r="D33" s="158"/>
      <c r="E33" s="159">
        <v>24.9</v>
      </c>
      <c r="F33" s="159">
        <v>249</v>
      </c>
      <c r="G33" s="157" t="s">
        <v>208</v>
      </c>
      <c r="H33" s="160">
        <v>1</v>
      </c>
      <c r="I33" s="161"/>
      <c r="J33" s="162">
        <v>42979</v>
      </c>
      <c r="K33" s="157" t="s">
        <v>209</v>
      </c>
      <c r="L33" s="165" t="s">
        <v>90</v>
      </c>
      <c r="M33" s="160"/>
      <c r="N33" s="157" t="s">
        <v>65</v>
      </c>
      <c r="O33" s="157" t="s">
        <v>66</v>
      </c>
      <c r="P33" s="157" t="s">
        <v>142</v>
      </c>
    </row>
    <row r="34" spans="1:16" s="25" customFormat="1" x14ac:dyDescent="0.25">
      <c r="A34" s="165" t="s">
        <v>210</v>
      </c>
      <c r="B34" s="165" t="s">
        <v>211</v>
      </c>
      <c r="C34" s="157" t="s">
        <v>212</v>
      </c>
      <c r="D34" s="158"/>
      <c r="E34" s="178">
        <v>24</v>
      </c>
      <c r="F34" s="180">
        <v>240</v>
      </c>
      <c r="G34" s="165" t="s">
        <v>213</v>
      </c>
      <c r="H34" s="179">
        <v>1</v>
      </c>
      <c r="I34" s="160"/>
      <c r="J34" s="164">
        <v>45518</v>
      </c>
      <c r="K34" s="157" t="s">
        <v>63</v>
      </c>
      <c r="L34" s="157" t="s">
        <v>64</v>
      </c>
      <c r="M34" s="160"/>
      <c r="N34" s="157" t="s">
        <v>65</v>
      </c>
      <c r="O34" s="157" t="s">
        <v>66</v>
      </c>
      <c r="P34" s="157" t="s">
        <v>43</v>
      </c>
    </row>
    <row r="35" spans="1:16" s="25" customFormat="1" x14ac:dyDescent="0.25">
      <c r="A35" s="166" t="s">
        <v>214</v>
      </c>
      <c r="B35" s="166" t="s">
        <v>215</v>
      </c>
      <c r="C35" s="166"/>
      <c r="D35" s="172" t="s">
        <v>75</v>
      </c>
      <c r="E35" s="168">
        <v>24.9</v>
      </c>
      <c r="F35" s="168">
        <v>249</v>
      </c>
      <c r="G35" s="166" t="s">
        <v>216</v>
      </c>
      <c r="H35" s="169">
        <v>1</v>
      </c>
      <c r="I35" s="169" t="s">
        <v>75</v>
      </c>
      <c r="J35" s="176">
        <v>46054</v>
      </c>
      <c r="K35" s="166" t="s">
        <v>63</v>
      </c>
      <c r="L35" s="166" t="s">
        <v>217</v>
      </c>
      <c r="M35" s="173" t="s">
        <v>79</v>
      </c>
      <c r="N35" s="172" t="s">
        <v>27</v>
      </c>
      <c r="O35" s="166" t="s">
        <v>66</v>
      </c>
      <c r="P35" s="166" t="s">
        <v>43</v>
      </c>
    </row>
    <row r="36" spans="1:16" s="25" customFormat="1" x14ac:dyDescent="0.25">
      <c r="A36" s="157" t="s">
        <v>218</v>
      </c>
      <c r="B36" s="157" t="s">
        <v>219</v>
      </c>
      <c r="C36" s="165" t="s">
        <v>220</v>
      </c>
      <c r="D36" s="158"/>
      <c r="E36" s="159">
        <v>31.99</v>
      </c>
      <c r="F36" s="159">
        <v>320</v>
      </c>
      <c r="G36" s="157" t="s">
        <v>221</v>
      </c>
      <c r="H36" s="160">
        <v>8</v>
      </c>
      <c r="I36" s="160"/>
      <c r="J36" s="162">
        <v>45138</v>
      </c>
      <c r="K36" s="157" t="s">
        <v>66</v>
      </c>
      <c r="L36" s="165" t="s">
        <v>90</v>
      </c>
      <c r="M36" s="160"/>
      <c r="N36" s="157" t="s">
        <v>65</v>
      </c>
      <c r="O36" s="157" t="s">
        <v>66</v>
      </c>
      <c r="P36" s="183" t="s">
        <v>36</v>
      </c>
    </row>
    <row r="37" spans="1:16" s="25" customFormat="1" x14ac:dyDescent="0.25">
      <c r="A37" s="165" t="s">
        <v>222</v>
      </c>
      <c r="B37" s="165" t="s">
        <v>223</v>
      </c>
      <c r="C37" s="165" t="s">
        <v>224</v>
      </c>
      <c r="D37" s="158" t="s">
        <v>75</v>
      </c>
      <c r="E37" s="178">
        <v>62.99</v>
      </c>
      <c r="F37" s="180">
        <v>378</v>
      </c>
      <c r="G37" s="165" t="s">
        <v>225</v>
      </c>
      <c r="H37" s="179">
        <v>9</v>
      </c>
      <c r="I37" s="161"/>
      <c r="J37" s="162">
        <v>45152</v>
      </c>
      <c r="K37" s="165" t="s">
        <v>66</v>
      </c>
      <c r="L37" s="165" t="s">
        <v>90</v>
      </c>
      <c r="M37" s="179"/>
      <c r="N37" s="157" t="s">
        <v>65</v>
      </c>
      <c r="O37" s="157" t="s">
        <v>66</v>
      </c>
      <c r="P37" s="157" t="s">
        <v>36</v>
      </c>
    </row>
    <row r="38" spans="1:16" s="25" customFormat="1" x14ac:dyDescent="0.25">
      <c r="A38" s="157" t="s">
        <v>226</v>
      </c>
      <c r="B38" s="157" t="s">
        <v>227</v>
      </c>
      <c r="C38" s="165" t="s">
        <v>228</v>
      </c>
      <c r="D38" s="158"/>
      <c r="E38" s="178">
        <v>29.9</v>
      </c>
      <c r="F38" s="159">
        <v>299</v>
      </c>
      <c r="G38" s="157" t="s">
        <v>229</v>
      </c>
      <c r="H38" s="160">
        <v>7</v>
      </c>
      <c r="I38" s="184"/>
      <c r="J38" s="162">
        <v>39508</v>
      </c>
      <c r="K38" s="157" t="s">
        <v>66</v>
      </c>
      <c r="L38" s="165" t="s">
        <v>90</v>
      </c>
      <c r="M38" s="179"/>
      <c r="N38" s="157" t="s">
        <v>65</v>
      </c>
      <c r="O38" s="157" t="s">
        <v>66</v>
      </c>
      <c r="P38" s="157" t="s">
        <v>142</v>
      </c>
    </row>
    <row r="39" spans="1:16" s="25" customFormat="1" x14ac:dyDescent="0.25">
      <c r="A39" s="157" t="s">
        <v>230</v>
      </c>
      <c r="B39" s="157" t="s">
        <v>231</v>
      </c>
      <c r="C39" s="157" t="s">
        <v>232</v>
      </c>
      <c r="D39" s="158"/>
      <c r="E39" s="159">
        <v>28.99</v>
      </c>
      <c r="F39" s="159">
        <v>289.89999999999998</v>
      </c>
      <c r="G39" s="157" t="s">
        <v>233</v>
      </c>
      <c r="H39" s="160" t="s">
        <v>234</v>
      </c>
      <c r="I39" s="161"/>
      <c r="J39" s="162">
        <v>42467</v>
      </c>
      <c r="K39" s="157" t="s">
        <v>66</v>
      </c>
      <c r="L39" s="157" t="s">
        <v>169</v>
      </c>
      <c r="M39" s="160"/>
      <c r="N39" s="165" t="s">
        <v>72</v>
      </c>
      <c r="O39" s="157" t="s">
        <v>66</v>
      </c>
      <c r="P39" s="157" t="s">
        <v>36</v>
      </c>
    </row>
    <row r="40" spans="1:16" s="25" customFormat="1" x14ac:dyDescent="0.25">
      <c r="A40" s="157" t="s">
        <v>235</v>
      </c>
      <c r="B40" s="157" t="s">
        <v>235</v>
      </c>
      <c r="C40" s="157" t="s">
        <v>236</v>
      </c>
      <c r="D40" s="158"/>
      <c r="E40" s="159">
        <v>16.989999999999998</v>
      </c>
      <c r="F40" s="159">
        <v>169.89999999999998</v>
      </c>
      <c r="G40" s="157" t="s">
        <v>237</v>
      </c>
      <c r="H40" s="160">
        <v>6</v>
      </c>
      <c r="I40" s="161"/>
      <c r="J40" s="162">
        <v>42437</v>
      </c>
      <c r="K40" s="157" t="s">
        <v>66</v>
      </c>
      <c r="L40" s="157" t="s">
        <v>169</v>
      </c>
      <c r="M40" s="160"/>
      <c r="N40" s="165" t="s">
        <v>72</v>
      </c>
      <c r="O40" s="157" t="s">
        <v>66</v>
      </c>
      <c r="P40" s="157" t="s">
        <v>36</v>
      </c>
    </row>
    <row r="41" spans="1:16" s="25" customFormat="1" x14ac:dyDescent="0.25">
      <c r="A41" s="165" t="s">
        <v>238</v>
      </c>
      <c r="B41" s="165" t="s">
        <v>239</v>
      </c>
      <c r="C41" s="157" t="s">
        <v>240</v>
      </c>
      <c r="D41" s="158"/>
      <c r="E41" s="178">
        <v>16.989999999999998</v>
      </c>
      <c r="F41" s="159">
        <v>169.89999999999998</v>
      </c>
      <c r="G41" s="157" t="s">
        <v>241</v>
      </c>
      <c r="H41" s="179">
        <v>6</v>
      </c>
      <c r="I41" s="160"/>
      <c r="J41" s="164">
        <v>42531</v>
      </c>
      <c r="K41" s="157" t="s">
        <v>66</v>
      </c>
      <c r="L41" s="165" t="s">
        <v>169</v>
      </c>
      <c r="M41" s="179"/>
      <c r="N41" s="165" t="s">
        <v>72</v>
      </c>
      <c r="O41" s="157" t="s">
        <v>66</v>
      </c>
      <c r="P41" s="157" t="s">
        <v>36</v>
      </c>
    </row>
    <row r="42" spans="1:16" s="25" customFormat="1" x14ac:dyDescent="0.25">
      <c r="A42" s="165" t="s">
        <v>242</v>
      </c>
      <c r="B42" s="165" t="s">
        <v>243</v>
      </c>
      <c r="C42" s="165" t="s">
        <v>244</v>
      </c>
      <c r="D42" s="165"/>
      <c r="E42" s="178">
        <v>19.8</v>
      </c>
      <c r="F42" s="180">
        <v>198</v>
      </c>
      <c r="G42" s="165" t="s">
        <v>245</v>
      </c>
      <c r="H42" s="179">
        <v>1</v>
      </c>
      <c r="I42" s="184"/>
      <c r="J42" s="162">
        <v>41822</v>
      </c>
      <c r="K42" s="165" t="s">
        <v>246</v>
      </c>
      <c r="L42" s="157" t="s">
        <v>90</v>
      </c>
      <c r="M42" s="160"/>
      <c r="N42" s="157" t="s">
        <v>65</v>
      </c>
      <c r="O42" s="157" t="s">
        <v>66</v>
      </c>
      <c r="P42" s="157" t="s">
        <v>36</v>
      </c>
    </row>
    <row r="43" spans="1:16" s="25" customFormat="1" x14ac:dyDescent="0.25">
      <c r="A43" s="172" t="s">
        <v>247</v>
      </c>
      <c r="B43" s="172" t="s">
        <v>248</v>
      </c>
      <c r="C43" s="166"/>
      <c r="D43" s="172" t="s">
        <v>75</v>
      </c>
      <c r="E43" s="174">
        <v>26</v>
      </c>
      <c r="F43" s="181">
        <v>260</v>
      </c>
      <c r="G43" s="172" t="s">
        <v>249</v>
      </c>
      <c r="H43" s="175">
        <v>6</v>
      </c>
      <c r="I43" s="170" t="s">
        <v>75</v>
      </c>
      <c r="J43" s="176">
        <v>45901</v>
      </c>
      <c r="K43" s="166" t="s">
        <v>129</v>
      </c>
      <c r="L43" s="172" t="s">
        <v>250</v>
      </c>
      <c r="M43" s="173" t="s">
        <v>79</v>
      </c>
      <c r="N43" s="172" t="s">
        <v>27</v>
      </c>
      <c r="O43" s="166" t="s">
        <v>66</v>
      </c>
      <c r="P43" s="166" t="s">
        <v>43</v>
      </c>
    </row>
    <row r="44" spans="1:16" s="25" customFormat="1" x14ac:dyDescent="0.25">
      <c r="A44" s="165" t="s">
        <v>251</v>
      </c>
      <c r="B44" s="165" t="s">
        <v>252</v>
      </c>
      <c r="C44" s="157" t="s">
        <v>253</v>
      </c>
      <c r="D44" s="158"/>
      <c r="E44" s="178">
        <v>26.9</v>
      </c>
      <c r="F44" s="159">
        <v>269</v>
      </c>
      <c r="G44" s="157" t="s">
        <v>254</v>
      </c>
      <c r="H44" s="179">
        <v>4</v>
      </c>
      <c r="I44" s="161"/>
      <c r="J44" s="164">
        <v>45749</v>
      </c>
      <c r="K44" s="157" t="s">
        <v>255</v>
      </c>
      <c r="L44" s="165" t="s">
        <v>102</v>
      </c>
      <c r="M44" s="179"/>
      <c r="N44" s="157" t="s">
        <v>65</v>
      </c>
      <c r="O44" s="157" t="s">
        <v>66</v>
      </c>
      <c r="P44" s="157" t="s">
        <v>43</v>
      </c>
    </row>
    <row r="45" spans="1:16" s="25" customFormat="1" x14ac:dyDescent="0.25">
      <c r="A45" s="165" t="s">
        <v>256</v>
      </c>
      <c r="B45" s="165" t="s">
        <v>257</v>
      </c>
      <c r="C45" s="157" t="s">
        <v>258</v>
      </c>
      <c r="D45" s="158"/>
      <c r="E45" s="178">
        <v>39.9</v>
      </c>
      <c r="F45" s="159">
        <v>399</v>
      </c>
      <c r="G45" s="157" t="s">
        <v>259</v>
      </c>
      <c r="H45" s="179">
        <v>16</v>
      </c>
      <c r="I45" s="161"/>
      <c r="J45" s="164">
        <v>45532</v>
      </c>
      <c r="K45" s="157" t="s">
        <v>83</v>
      </c>
      <c r="L45" s="165" t="s">
        <v>260</v>
      </c>
      <c r="M45" s="179"/>
      <c r="N45" s="165" t="s">
        <v>72</v>
      </c>
      <c r="O45" s="157" t="s">
        <v>66</v>
      </c>
      <c r="P45" s="157" t="s">
        <v>43</v>
      </c>
    </row>
    <row r="46" spans="1:16" s="25" customFormat="1" x14ac:dyDescent="0.25">
      <c r="A46" s="166" t="s">
        <v>261</v>
      </c>
      <c r="B46" s="166" t="s">
        <v>262</v>
      </c>
      <c r="C46" s="166"/>
      <c r="D46" s="167"/>
      <c r="E46" s="168">
        <v>28.9</v>
      </c>
      <c r="F46" s="168">
        <v>289</v>
      </c>
      <c r="G46" s="166" t="s">
        <v>263</v>
      </c>
      <c r="H46" s="169">
        <v>8</v>
      </c>
      <c r="I46" s="169" t="s">
        <v>75</v>
      </c>
      <c r="J46" s="171">
        <v>45912</v>
      </c>
      <c r="K46" s="166" t="s">
        <v>264</v>
      </c>
      <c r="L46" s="172" t="s">
        <v>265</v>
      </c>
      <c r="M46" s="173" t="s">
        <v>79</v>
      </c>
      <c r="N46" s="172" t="s">
        <v>37</v>
      </c>
      <c r="O46" s="166" t="s">
        <v>66</v>
      </c>
      <c r="P46" s="166" t="s">
        <v>43</v>
      </c>
    </row>
    <row r="47" spans="1:16" s="25" customFormat="1" x14ac:dyDescent="0.25">
      <c r="A47" s="165" t="s">
        <v>266</v>
      </c>
      <c r="B47" s="165" t="s">
        <v>267</v>
      </c>
      <c r="C47" s="177" t="s">
        <v>268</v>
      </c>
      <c r="D47" s="165"/>
      <c r="E47" s="178">
        <v>29</v>
      </c>
      <c r="F47" s="180">
        <v>87</v>
      </c>
      <c r="G47" s="165" t="s">
        <v>269</v>
      </c>
      <c r="H47" s="179" t="s">
        <v>234</v>
      </c>
      <c r="I47" s="160"/>
      <c r="J47" s="164">
        <v>41822</v>
      </c>
      <c r="K47" s="165" t="s">
        <v>168</v>
      </c>
      <c r="L47" s="165" t="s">
        <v>169</v>
      </c>
      <c r="M47" s="179"/>
      <c r="N47" s="165" t="s">
        <v>72</v>
      </c>
      <c r="O47" s="157" t="s">
        <v>66</v>
      </c>
      <c r="P47" s="157" t="s">
        <v>36</v>
      </c>
    </row>
    <row r="48" spans="1:16" s="25" customFormat="1" x14ac:dyDescent="0.25">
      <c r="A48" s="157" t="s">
        <v>270</v>
      </c>
      <c r="B48" s="157" t="s">
        <v>271</v>
      </c>
      <c r="C48" s="163" t="s">
        <v>272</v>
      </c>
      <c r="D48" s="158"/>
      <c r="E48" s="159">
        <v>25</v>
      </c>
      <c r="F48" s="159">
        <v>250</v>
      </c>
      <c r="G48" s="157" t="s">
        <v>273</v>
      </c>
      <c r="H48" s="160">
        <v>10</v>
      </c>
      <c r="I48" s="161"/>
      <c r="J48" s="162">
        <v>45707</v>
      </c>
      <c r="K48" s="157" t="s">
        <v>274</v>
      </c>
      <c r="L48" s="165" t="s">
        <v>71</v>
      </c>
      <c r="M48" s="160"/>
      <c r="N48" s="165" t="s">
        <v>72</v>
      </c>
      <c r="O48" s="157" t="s">
        <v>66</v>
      </c>
      <c r="P48" s="157" t="s">
        <v>42</v>
      </c>
    </row>
    <row r="49" spans="1:16" s="25" customFormat="1" x14ac:dyDescent="0.25">
      <c r="A49" s="157" t="s">
        <v>275</v>
      </c>
      <c r="B49" s="157" t="s">
        <v>276</v>
      </c>
      <c r="C49" s="163" t="s">
        <v>277</v>
      </c>
      <c r="D49" s="158"/>
      <c r="E49" s="159">
        <v>24</v>
      </c>
      <c r="F49" s="159">
        <v>240</v>
      </c>
      <c r="G49" s="157" t="s">
        <v>278</v>
      </c>
      <c r="H49" s="160">
        <v>1</v>
      </c>
      <c r="I49" s="160"/>
      <c r="J49" s="162">
        <v>45582</v>
      </c>
      <c r="K49" s="157" t="s">
        <v>279</v>
      </c>
      <c r="L49" s="157" t="s">
        <v>280</v>
      </c>
      <c r="M49" s="160"/>
      <c r="N49" s="157" t="s">
        <v>65</v>
      </c>
      <c r="O49" s="157" t="s">
        <v>66</v>
      </c>
      <c r="P49" s="157" t="s">
        <v>44</v>
      </c>
    </row>
    <row r="50" spans="1:16" s="25" customFormat="1" x14ac:dyDescent="0.25">
      <c r="A50" s="165" t="s">
        <v>281</v>
      </c>
      <c r="B50" s="165" t="s">
        <v>282</v>
      </c>
      <c r="C50" s="177" t="s">
        <v>283</v>
      </c>
      <c r="D50" s="165"/>
      <c r="E50" s="178"/>
      <c r="F50" s="180">
        <v>65</v>
      </c>
      <c r="G50" s="165" t="s">
        <v>284</v>
      </c>
      <c r="H50" s="179">
        <v>4</v>
      </c>
      <c r="I50" s="160"/>
      <c r="J50" s="162">
        <v>45596</v>
      </c>
      <c r="K50" s="165" t="s">
        <v>66</v>
      </c>
      <c r="L50" s="165" t="s">
        <v>169</v>
      </c>
      <c r="M50" s="179"/>
      <c r="N50" s="165" t="s">
        <v>57</v>
      </c>
      <c r="O50" s="165" t="s">
        <v>285</v>
      </c>
      <c r="P50" s="157" t="s">
        <v>42</v>
      </c>
    </row>
    <row r="51" spans="1:16" s="25" customFormat="1" x14ac:dyDescent="0.25">
      <c r="A51" s="165" t="s">
        <v>286</v>
      </c>
      <c r="B51" s="165" t="s">
        <v>287</v>
      </c>
      <c r="C51" s="157"/>
      <c r="D51" s="158" t="s">
        <v>75</v>
      </c>
      <c r="E51" s="178">
        <v>29.9</v>
      </c>
      <c r="F51" s="159">
        <v>299</v>
      </c>
      <c r="G51" s="157" t="s">
        <v>288</v>
      </c>
      <c r="H51" s="179">
        <v>9</v>
      </c>
      <c r="I51" s="161" t="s">
        <v>75</v>
      </c>
      <c r="J51" s="164">
        <v>45901</v>
      </c>
      <c r="K51" s="157" t="s">
        <v>289</v>
      </c>
      <c r="L51" s="165" t="s">
        <v>169</v>
      </c>
      <c r="M51" s="179"/>
      <c r="N51" s="165" t="s">
        <v>57</v>
      </c>
      <c r="O51" s="165" t="s">
        <v>290</v>
      </c>
      <c r="P51" s="157" t="s">
        <v>43</v>
      </c>
    </row>
    <row r="52" spans="1:16" s="25" customFormat="1" x14ac:dyDescent="0.25">
      <c r="A52" s="157" t="s">
        <v>291</v>
      </c>
      <c r="B52" s="157" t="s">
        <v>292</v>
      </c>
      <c r="C52" s="157" t="s">
        <v>293</v>
      </c>
      <c r="D52" s="165"/>
      <c r="E52" s="159">
        <v>24</v>
      </c>
      <c r="F52" s="159">
        <v>240</v>
      </c>
      <c r="G52" s="157" t="s">
        <v>294</v>
      </c>
      <c r="H52" s="160">
        <v>3</v>
      </c>
      <c r="I52" s="160"/>
      <c r="J52" s="164">
        <v>45055</v>
      </c>
      <c r="K52" s="165" t="s">
        <v>295</v>
      </c>
      <c r="L52" s="165" t="s">
        <v>96</v>
      </c>
      <c r="M52" s="179"/>
      <c r="N52" s="157" t="s">
        <v>65</v>
      </c>
      <c r="O52" s="157" t="s">
        <v>66</v>
      </c>
      <c r="P52" s="157" t="s">
        <v>43</v>
      </c>
    </row>
    <row r="53" spans="1:16" s="25" customFormat="1" x14ac:dyDescent="0.25">
      <c r="A53" s="165" t="s">
        <v>296</v>
      </c>
      <c r="B53" s="165" t="s">
        <v>297</v>
      </c>
      <c r="C53" s="165" t="s">
        <v>298</v>
      </c>
      <c r="D53" s="158"/>
      <c r="E53" s="178">
        <v>11.99</v>
      </c>
      <c r="F53" s="180">
        <v>35.97</v>
      </c>
      <c r="G53" s="165" t="s">
        <v>299</v>
      </c>
      <c r="H53" s="179" t="s">
        <v>300</v>
      </c>
      <c r="I53" s="160"/>
      <c r="J53" s="164">
        <v>43266</v>
      </c>
      <c r="K53" s="165" t="s">
        <v>301</v>
      </c>
      <c r="L53" s="165" t="s">
        <v>169</v>
      </c>
      <c r="M53" s="179"/>
      <c r="N53" s="165" t="s">
        <v>72</v>
      </c>
      <c r="O53" s="157" t="s">
        <v>66</v>
      </c>
      <c r="P53" s="157" t="s">
        <v>36</v>
      </c>
    </row>
    <row r="54" spans="1:16" s="25" customFormat="1" x14ac:dyDescent="0.25">
      <c r="A54" s="165" t="s">
        <v>302</v>
      </c>
      <c r="B54" s="165" t="s">
        <v>303</v>
      </c>
      <c r="C54" s="157" t="s">
        <v>304</v>
      </c>
      <c r="D54" s="158"/>
      <c r="E54" s="178">
        <v>26.9</v>
      </c>
      <c r="F54" s="159">
        <v>269</v>
      </c>
      <c r="G54" s="157" t="s">
        <v>305</v>
      </c>
      <c r="H54" s="179">
        <v>1</v>
      </c>
      <c r="I54" s="161"/>
      <c r="J54" s="164">
        <v>45772</v>
      </c>
      <c r="K54" s="157" t="s">
        <v>63</v>
      </c>
      <c r="L54" s="165" t="s">
        <v>306</v>
      </c>
      <c r="M54" s="179"/>
      <c r="N54" s="157" t="s">
        <v>65</v>
      </c>
      <c r="O54" s="157" t="s">
        <v>66</v>
      </c>
      <c r="P54" s="157" t="s">
        <v>43</v>
      </c>
    </row>
    <row r="55" spans="1:16" s="25" customFormat="1" x14ac:dyDescent="0.25">
      <c r="A55" s="172" t="s">
        <v>307</v>
      </c>
      <c r="B55" s="172" t="s">
        <v>308</v>
      </c>
      <c r="C55" s="166"/>
      <c r="D55" s="172" t="s">
        <v>75</v>
      </c>
      <c r="E55" s="174">
        <v>24.9</v>
      </c>
      <c r="F55" s="181">
        <v>249</v>
      </c>
      <c r="G55" s="172" t="s">
        <v>309</v>
      </c>
      <c r="H55" s="175">
        <v>1</v>
      </c>
      <c r="I55" s="170" t="s">
        <v>75</v>
      </c>
      <c r="J55" s="176">
        <v>45992</v>
      </c>
      <c r="K55" s="166" t="s">
        <v>180</v>
      </c>
      <c r="L55" s="172" t="s">
        <v>32</v>
      </c>
      <c r="M55" s="173" t="s">
        <v>79</v>
      </c>
      <c r="N55" s="172" t="s">
        <v>27</v>
      </c>
      <c r="O55" s="166" t="s">
        <v>66</v>
      </c>
      <c r="P55" s="166" t="s">
        <v>43</v>
      </c>
    </row>
    <row r="56" spans="1:16" s="25" customFormat="1" x14ac:dyDescent="0.25">
      <c r="A56" s="165" t="s">
        <v>310</v>
      </c>
      <c r="B56" s="165" t="s">
        <v>311</v>
      </c>
      <c r="C56" s="165" t="s">
        <v>312</v>
      </c>
      <c r="D56" s="158"/>
      <c r="E56" s="178">
        <v>28.99</v>
      </c>
      <c r="F56" s="180">
        <v>290</v>
      </c>
      <c r="G56" s="165" t="s">
        <v>313</v>
      </c>
      <c r="H56" s="179">
        <v>2</v>
      </c>
      <c r="I56" s="160"/>
      <c r="J56" s="164">
        <v>45684</v>
      </c>
      <c r="K56" s="165"/>
      <c r="L56" s="165" t="s">
        <v>314</v>
      </c>
      <c r="M56" s="179"/>
      <c r="N56" s="165" t="s">
        <v>72</v>
      </c>
      <c r="O56" s="157" t="s">
        <v>66</v>
      </c>
      <c r="P56" s="157" t="s">
        <v>36</v>
      </c>
    </row>
    <row r="57" spans="1:16" s="25" customFormat="1" x14ac:dyDescent="0.25">
      <c r="A57" s="157" t="s">
        <v>315</v>
      </c>
      <c r="B57" s="157" t="s">
        <v>316</v>
      </c>
      <c r="C57" s="157" t="s">
        <v>317</v>
      </c>
      <c r="D57" s="158"/>
      <c r="E57" s="159">
        <v>23.99</v>
      </c>
      <c r="F57" s="159">
        <v>240</v>
      </c>
      <c r="G57" s="157" t="s">
        <v>318</v>
      </c>
      <c r="H57" s="160">
        <v>3</v>
      </c>
      <c r="I57" s="160"/>
      <c r="J57" s="164">
        <v>45056</v>
      </c>
      <c r="K57" s="157" t="s">
        <v>319</v>
      </c>
      <c r="L57" s="165" t="s">
        <v>102</v>
      </c>
      <c r="M57" s="160"/>
      <c r="N57" s="157" t="s">
        <v>65</v>
      </c>
      <c r="O57" s="157" t="s">
        <v>66</v>
      </c>
      <c r="P57" s="157" t="s">
        <v>36</v>
      </c>
    </row>
    <row r="58" spans="1:16" s="25" customFormat="1" x14ac:dyDescent="0.25">
      <c r="A58" s="157" t="s">
        <v>320</v>
      </c>
      <c r="B58" s="157" t="s">
        <v>321</v>
      </c>
      <c r="C58" s="163" t="s">
        <v>322</v>
      </c>
      <c r="D58" s="165"/>
      <c r="E58" s="178">
        <v>5.99</v>
      </c>
      <c r="F58" s="159">
        <v>59.900000000000006</v>
      </c>
      <c r="G58" s="157" t="s">
        <v>323</v>
      </c>
      <c r="H58" s="160">
        <v>1</v>
      </c>
      <c r="I58" s="160"/>
      <c r="J58" s="164">
        <v>43684</v>
      </c>
      <c r="K58" s="157" t="s">
        <v>319</v>
      </c>
      <c r="L58" s="165" t="s">
        <v>169</v>
      </c>
      <c r="M58" s="160"/>
      <c r="N58" s="165" t="s">
        <v>72</v>
      </c>
      <c r="O58" s="157" t="s">
        <v>66</v>
      </c>
      <c r="P58" s="157" t="s">
        <v>36</v>
      </c>
    </row>
    <row r="59" spans="1:16" s="25" customFormat="1" x14ac:dyDescent="0.25">
      <c r="A59" s="165" t="s">
        <v>320</v>
      </c>
      <c r="B59" s="165" t="s">
        <v>324</v>
      </c>
      <c r="C59" s="157" t="s">
        <v>325</v>
      </c>
      <c r="D59" s="165"/>
      <c r="E59" s="178">
        <v>5.99</v>
      </c>
      <c r="F59" s="180">
        <v>59.9</v>
      </c>
      <c r="G59" s="165" t="s">
        <v>326</v>
      </c>
      <c r="H59" s="179">
        <v>2</v>
      </c>
      <c r="I59" s="160"/>
      <c r="J59" s="164">
        <v>43684</v>
      </c>
      <c r="K59" s="157" t="s">
        <v>319</v>
      </c>
      <c r="L59" s="165" t="s">
        <v>169</v>
      </c>
      <c r="M59" s="179"/>
      <c r="N59" s="165" t="s">
        <v>72</v>
      </c>
      <c r="O59" s="157" t="s">
        <v>66</v>
      </c>
      <c r="P59" s="157" t="s">
        <v>36</v>
      </c>
    </row>
    <row r="60" spans="1:16" s="25" customFormat="1" x14ac:dyDescent="0.25">
      <c r="A60" s="165" t="s">
        <v>320</v>
      </c>
      <c r="B60" s="165" t="s">
        <v>327</v>
      </c>
      <c r="C60" s="157" t="s">
        <v>328</v>
      </c>
      <c r="D60" s="158"/>
      <c r="E60" s="178">
        <v>5.99</v>
      </c>
      <c r="F60" s="178">
        <v>59.9</v>
      </c>
      <c r="G60" s="165" t="s">
        <v>329</v>
      </c>
      <c r="H60" s="160">
        <v>2</v>
      </c>
      <c r="I60" s="161"/>
      <c r="J60" s="164">
        <v>43684</v>
      </c>
      <c r="K60" s="157" t="s">
        <v>319</v>
      </c>
      <c r="L60" s="165" t="s">
        <v>169</v>
      </c>
      <c r="M60" s="179"/>
      <c r="N60" s="165" t="s">
        <v>72</v>
      </c>
      <c r="O60" s="157" t="s">
        <v>66</v>
      </c>
      <c r="P60" s="157" t="s">
        <v>36</v>
      </c>
    </row>
    <row r="61" spans="1:16" s="25" customFormat="1" x14ac:dyDescent="0.25">
      <c r="A61" s="165" t="s">
        <v>320</v>
      </c>
      <c r="B61" s="165" t="s">
        <v>330</v>
      </c>
      <c r="C61" s="165" t="s">
        <v>331</v>
      </c>
      <c r="D61" s="165"/>
      <c r="E61" s="178">
        <v>5.99</v>
      </c>
      <c r="F61" s="178">
        <v>59.9</v>
      </c>
      <c r="G61" s="165" t="s">
        <v>332</v>
      </c>
      <c r="H61" s="179">
        <v>2</v>
      </c>
      <c r="I61" s="161"/>
      <c r="J61" s="164">
        <v>43684</v>
      </c>
      <c r="K61" s="157" t="s">
        <v>319</v>
      </c>
      <c r="L61" s="165" t="s">
        <v>169</v>
      </c>
      <c r="M61" s="160"/>
      <c r="N61" s="165" t="s">
        <v>72</v>
      </c>
      <c r="O61" s="157" t="s">
        <v>66</v>
      </c>
      <c r="P61" s="157" t="s">
        <v>36</v>
      </c>
    </row>
    <row r="62" spans="1:16" s="25" customFormat="1" x14ac:dyDescent="0.25">
      <c r="A62" s="157" t="s">
        <v>320</v>
      </c>
      <c r="B62" s="157" t="s">
        <v>333</v>
      </c>
      <c r="C62" s="157" t="s">
        <v>334</v>
      </c>
      <c r="D62" s="158"/>
      <c r="E62" s="159">
        <v>5.99</v>
      </c>
      <c r="F62" s="159">
        <v>59.9</v>
      </c>
      <c r="G62" s="157" t="s">
        <v>335</v>
      </c>
      <c r="H62" s="160">
        <v>2</v>
      </c>
      <c r="I62" s="160"/>
      <c r="J62" s="164">
        <v>43684</v>
      </c>
      <c r="K62" s="157" t="s">
        <v>319</v>
      </c>
      <c r="L62" s="157" t="s">
        <v>169</v>
      </c>
      <c r="M62" s="160"/>
      <c r="N62" s="165" t="s">
        <v>72</v>
      </c>
      <c r="O62" s="157" t="s">
        <v>66</v>
      </c>
      <c r="P62" s="157" t="s">
        <v>36</v>
      </c>
    </row>
    <row r="63" spans="1:16" s="25" customFormat="1" x14ac:dyDescent="0.25">
      <c r="A63" s="165" t="s">
        <v>320</v>
      </c>
      <c r="B63" s="165" t="s">
        <v>336</v>
      </c>
      <c r="C63" s="157" t="s">
        <v>337</v>
      </c>
      <c r="D63" s="165"/>
      <c r="E63" s="178">
        <v>5.99</v>
      </c>
      <c r="F63" s="180">
        <v>59.9</v>
      </c>
      <c r="G63" s="165" t="s">
        <v>338</v>
      </c>
      <c r="H63" s="179">
        <v>2</v>
      </c>
      <c r="I63" s="161"/>
      <c r="J63" s="164">
        <v>43684</v>
      </c>
      <c r="K63" s="165" t="s">
        <v>319</v>
      </c>
      <c r="L63" s="165" t="s">
        <v>169</v>
      </c>
      <c r="M63" s="179"/>
      <c r="N63" s="165" t="s">
        <v>72</v>
      </c>
      <c r="O63" s="157" t="s">
        <v>66</v>
      </c>
      <c r="P63" s="157" t="s">
        <v>36</v>
      </c>
    </row>
    <row r="64" spans="1:16" s="25" customFormat="1" x14ac:dyDescent="0.25">
      <c r="A64" s="165" t="s">
        <v>320</v>
      </c>
      <c r="B64" s="165" t="s">
        <v>339</v>
      </c>
      <c r="C64" s="157" t="s">
        <v>340</v>
      </c>
      <c r="D64" s="165"/>
      <c r="E64" s="178">
        <v>23.99</v>
      </c>
      <c r="F64" s="180">
        <v>239.9</v>
      </c>
      <c r="G64" s="165" t="s">
        <v>341</v>
      </c>
      <c r="H64" s="179" t="s">
        <v>342</v>
      </c>
      <c r="I64" s="161"/>
      <c r="J64" s="164">
        <v>43684</v>
      </c>
      <c r="K64" s="157" t="s">
        <v>319</v>
      </c>
      <c r="L64" s="165" t="s">
        <v>169</v>
      </c>
      <c r="M64" s="179"/>
      <c r="N64" s="165" t="s">
        <v>72</v>
      </c>
      <c r="O64" s="157" t="s">
        <v>66</v>
      </c>
      <c r="P64" s="157" t="s">
        <v>36</v>
      </c>
    </row>
    <row r="65" spans="1:16" s="25" customFormat="1" x14ac:dyDescent="0.25">
      <c r="A65" s="157" t="s">
        <v>343</v>
      </c>
      <c r="B65" s="157" t="s">
        <v>344</v>
      </c>
      <c r="C65" s="157" t="s">
        <v>345</v>
      </c>
      <c r="D65" s="157"/>
      <c r="E65" s="159">
        <v>24</v>
      </c>
      <c r="F65" s="159">
        <v>240</v>
      </c>
      <c r="G65" s="157" t="s">
        <v>346</v>
      </c>
      <c r="H65" s="160">
        <v>4</v>
      </c>
      <c r="I65" s="160"/>
      <c r="J65" s="164">
        <v>44312</v>
      </c>
      <c r="K65" s="157" t="s">
        <v>63</v>
      </c>
      <c r="L65" s="165" t="s">
        <v>107</v>
      </c>
      <c r="M65" s="160"/>
      <c r="N65" s="157" t="s">
        <v>65</v>
      </c>
      <c r="O65" s="157" t="s">
        <v>66</v>
      </c>
      <c r="P65" s="157" t="s">
        <v>45</v>
      </c>
    </row>
    <row r="66" spans="1:16" s="25" customFormat="1" x14ac:dyDescent="0.25">
      <c r="A66" s="157" t="s">
        <v>347</v>
      </c>
      <c r="B66" s="157" t="s">
        <v>348</v>
      </c>
      <c r="C66" s="163" t="s">
        <v>349</v>
      </c>
      <c r="D66" s="165"/>
      <c r="E66" s="159">
        <v>29.9</v>
      </c>
      <c r="F66" s="159">
        <v>299</v>
      </c>
      <c r="G66" s="157" t="s">
        <v>350</v>
      </c>
      <c r="H66" s="160">
        <v>4</v>
      </c>
      <c r="I66" s="160"/>
      <c r="J66" s="162">
        <v>45334</v>
      </c>
      <c r="K66" s="157" t="s">
        <v>186</v>
      </c>
      <c r="L66" s="165" t="s">
        <v>187</v>
      </c>
      <c r="M66" s="160"/>
      <c r="N66" s="165" t="s">
        <v>72</v>
      </c>
      <c r="O66" s="157" t="s">
        <v>66</v>
      </c>
      <c r="P66" s="157" t="s">
        <v>43</v>
      </c>
    </row>
    <row r="67" spans="1:16" s="25" customFormat="1" x14ac:dyDescent="0.25">
      <c r="A67" s="172" t="s">
        <v>351</v>
      </c>
      <c r="B67" s="172" t="s">
        <v>352</v>
      </c>
      <c r="C67" s="172"/>
      <c r="D67" s="167" t="s">
        <v>75</v>
      </c>
      <c r="E67" s="174">
        <v>24.9</v>
      </c>
      <c r="F67" s="181">
        <v>249</v>
      </c>
      <c r="G67" s="172" t="s">
        <v>353</v>
      </c>
      <c r="H67" s="175">
        <v>1</v>
      </c>
      <c r="I67" s="169" t="s">
        <v>75</v>
      </c>
      <c r="J67" s="176">
        <v>45901</v>
      </c>
      <c r="K67" s="172" t="s">
        <v>255</v>
      </c>
      <c r="L67" s="172" t="s">
        <v>28</v>
      </c>
      <c r="M67" s="173" t="s">
        <v>79</v>
      </c>
      <c r="N67" s="172" t="s">
        <v>27</v>
      </c>
      <c r="O67" s="166" t="s">
        <v>66</v>
      </c>
      <c r="P67" s="166" t="s">
        <v>43</v>
      </c>
    </row>
    <row r="68" spans="1:16" s="25" customFormat="1" x14ac:dyDescent="0.25">
      <c r="A68" s="172" t="s">
        <v>354</v>
      </c>
      <c r="B68" s="172" t="s">
        <v>355</v>
      </c>
      <c r="C68" s="166"/>
      <c r="D68" s="172" t="s">
        <v>75</v>
      </c>
      <c r="E68" s="174">
        <v>26.9</v>
      </c>
      <c r="F68" s="181">
        <v>269</v>
      </c>
      <c r="G68" s="172" t="s">
        <v>356</v>
      </c>
      <c r="H68" s="175">
        <v>3</v>
      </c>
      <c r="I68" s="175" t="s">
        <v>75</v>
      </c>
      <c r="J68" s="176">
        <v>45901</v>
      </c>
      <c r="K68" s="172" t="s">
        <v>289</v>
      </c>
      <c r="L68" s="172" t="s">
        <v>28</v>
      </c>
      <c r="M68" s="173" t="s">
        <v>79</v>
      </c>
      <c r="N68" s="172" t="s">
        <v>27</v>
      </c>
      <c r="O68" s="166" t="s">
        <v>66</v>
      </c>
      <c r="P68" s="166" t="s">
        <v>43</v>
      </c>
    </row>
    <row r="69" spans="1:16" s="25" customFormat="1" x14ac:dyDescent="0.25">
      <c r="A69" s="157" t="s">
        <v>357</v>
      </c>
      <c r="B69" s="157" t="s">
        <v>358</v>
      </c>
      <c r="C69" s="157" t="s">
        <v>359</v>
      </c>
      <c r="D69" s="158"/>
      <c r="E69" s="159">
        <v>39</v>
      </c>
      <c r="F69" s="159">
        <v>117</v>
      </c>
      <c r="G69" s="157" t="s">
        <v>360</v>
      </c>
      <c r="H69" s="160" t="s">
        <v>234</v>
      </c>
      <c r="I69" s="160"/>
      <c r="J69" s="164">
        <v>41820</v>
      </c>
      <c r="K69" s="157" t="s">
        <v>168</v>
      </c>
      <c r="L69" s="165" t="s">
        <v>169</v>
      </c>
      <c r="M69" s="160"/>
      <c r="N69" s="165" t="s">
        <v>72</v>
      </c>
      <c r="O69" s="157" t="s">
        <v>66</v>
      </c>
      <c r="P69" s="157" t="s">
        <v>36</v>
      </c>
    </row>
    <row r="70" spans="1:16" s="25" customFormat="1" x14ac:dyDescent="0.25">
      <c r="A70" s="165" t="s">
        <v>361</v>
      </c>
      <c r="B70" s="165" t="s">
        <v>361</v>
      </c>
      <c r="C70" s="165" t="s">
        <v>362</v>
      </c>
      <c r="D70" s="158"/>
      <c r="E70" s="178">
        <v>9.99</v>
      </c>
      <c r="F70" s="180">
        <v>99.9</v>
      </c>
      <c r="G70" s="165" t="s">
        <v>363</v>
      </c>
      <c r="H70" s="179" t="s">
        <v>234</v>
      </c>
      <c r="I70" s="160"/>
      <c r="J70" s="164">
        <v>41814</v>
      </c>
      <c r="K70" s="165" t="s">
        <v>66</v>
      </c>
      <c r="L70" s="165" t="s">
        <v>169</v>
      </c>
      <c r="M70" s="179"/>
      <c r="N70" s="165" t="s">
        <v>72</v>
      </c>
      <c r="O70" s="157" t="s">
        <v>66</v>
      </c>
      <c r="P70" s="157" t="s">
        <v>36</v>
      </c>
    </row>
    <row r="71" spans="1:16" s="25" customFormat="1" x14ac:dyDescent="0.25">
      <c r="A71" s="165" t="s">
        <v>364</v>
      </c>
      <c r="B71" s="165" t="s">
        <v>364</v>
      </c>
      <c r="C71" s="157" t="s">
        <v>365</v>
      </c>
      <c r="D71" s="165"/>
      <c r="E71" s="178">
        <v>9.99</v>
      </c>
      <c r="F71" s="180">
        <v>99.9</v>
      </c>
      <c r="G71" s="165" t="s">
        <v>363</v>
      </c>
      <c r="H71" s="179" t="s">
        <v>234</v>
      </c>
      <c r="I71" s="161"/>
      <c r="J71" s="164">
        <v>41814</v>
      </c>
      <c r="K71" s="165" t="s">
        <v>66</v>
      </c>
      <c r="L71" s="165" t="s">
        <v>169</v>
      </c>
      <c r="M71" s="179"/>
      <c r="N71" s="165" t="s">
        <v>72</v>
      </c>
      <c r="O71" s="157" t="s">
        <v>66</v>
      </c>
      <c r="P71" s="157" t="s">
        <v>36</v>
      </c>
    </row>
    <row r="72" spans="1:16" s="25" customFormat="1" x14ac:dyDescent="0.25">
      <c r="A72" s="157" t="s">
        <v>366</v>
      </c>
      <c r="B72" s="157" t="s">
        <v>366</v>
      </c>
      <c r="C72" s="157" t="s">
        <v>367</v>
      </c>
      <c r="D72" s="158"/>
      <c r="E72" s="159">
        <v>9.99</v>
      </c>
      <c r="F72" s="159">
        <v>99.9</v>
      </c>
      <c r="G72" s="158" t="s">
        <v>363</v>
      </c>
      <c r="H72" s="160" t="s">
        <v>342</v>
      </c>
      <c r="I72" s="161"/>
      <c r="J72" s="162">
        <v>41898</v>
      </c>
      <c r="K72" s="157" t="s">
        <v>66</v>
      </c>
      <c r="L72" s="165" t="s">
        <v>169</v>
      </c>
      <c r="M72" s="160"/>
      <c r="N72" s="165" t="s">
        <v>72</v>
      </c>
      <c r="O72" s="157" t="s">
        <v>66</v>
      </c>
      <c r="P72" s="157" t="s">
        <v>36</v>
      </c>
    </row>
    <row r="73" spans="1:16" s="25" customFormat="1" x14ac:dyDescent="0.25">
      <c r="A73" s="165" t="s">
        <v>368</v>
      </c>
      <c r="B73" s="165" t="s">
        <v>368</v>
      </c>
      <c r="C73" s="165" t="s">
        <v>369</v>
      </c>
      <c r="D73" s="165"/>
      <c r="E73" s="178">
        <v>9.99</v>
      </c>
      <c r="F73" s="159">
        <v>99.9</v>
      </c>
      <c r="G73" s="157" t="s">
        <v>370</v>
      </c>
      <c r="H73" s="179" t="s">
        <v>234</v>
      </c>
      <c r="I73" s="160"/>
      <c r="J73" s="162">
        <v>41791</v>
      </c>
      <c r="K73" s="157" t="s">
        <v>66</v>
      </c>
      <c r="L73" s="165" t="s">
        <v>169</v>
      </c>
      <c r="M73" s="179"/>
      <c r="N73" s="165" t="s">
        <v>72</v>
      </c>
      <c r="O73" s="157" t="s">
        <v>66</v>
      </c>
      <c r="P73" s="157" t="s">
        <v>36</v>
      </c>
    </row>
    <row r="74" spans="1:16" s="25" customFormat="1" x14ac:dyDescent="0.25">
      <c r="A74" s="157" t="s">
        <v>371</v>
      </c>
      <c r="B74" s="157" t="s">
        <v>371</v>
      </c>
      <c r="C74" s="157" t="s">
        <v>372</v>
      </c>
      <c r="D74" s="157"/>
      <c r="E74" s="159">
        <v>9.99</v>
      </c>
      <c r="F74" s="159">
        <v>99.9</v>
      </c>
      <c r="G74" s="157" t="s">
        <v>370</v>
      </c>
      <c r="H74" s="160" t="s">
        <v>234</v>
      </c>
      <c r="I74" s="160"/>
      <c r="J74" s="164">
        <v>41791</v>
      </c>
      <c r="K74" s="157" t="s">
        <v>66</v>
      </c>
      <c r="L74" s="165" t="s">
        <v>169</v>
      </c>
      <c r="M74" s="160"/>
      <c r="N74" s="165" t="s">
        <v>72</v>
      </c>
      <c r="O74" s="157" t="s">
        <v>66</v>
      </c>
      <c r="P74" s="157" t="s">
        <v>36</v>
      </c>
    </row>
    <row r="75" spans="1:16" s="25" customFormat="1" x14ac:dyDescent="0.25">
      <c r="A75" s="157" t="s">
        <v>373</v>
      </c>
      <c r="B75" s="157" t="s">
        <v>373</v>
      </c>
      <c r="C75" s="157" t="s">
        <v>374</v>
      </c>
      <c r="D75" s="165"/>
      <c r="E75" s="159">
        <v>9.99</v>
      </c>
      <c r="F75" s="159">
        <v>99.9</v>
      </c>
      <c r="G75" s="157" t="s">
        <v>370</v>
      </c>
      <c r="H75" s="160" t="s">
        <v>342</v>
      </c>
      <c r="I75" s="160"/>
      <c r="J75" s="164">
        <v>41898</v>
      </c>
      <c r="K75" s="157" t="s">
        <v>66</v>
      </c>
      <c r="L75" s="165" t="s">
        <v>169</v>
      </c>
      <c r="M75" s="179"/>
      <c r="N75" s="165" t="s">
        <v>72</v>
      </c>
      <c r="O75" s="157" t="s">
        <v>66</v>
      </c>
      <c r="P75" s="157" t="s">
        <v>36</v>
      </c>
    </row>
    <row r="76" spans="1:16" s="25" customFormat="1" x14ac:dyDescent="0.25">
      <c r="A76" s="165" t="s">
        <v>375</v>
      </c>
      <c r="B76" s="165" t="s">
        <v>375</v>
      </c>
      <c r="C76" s="165" t="s">
        <v>376</v>
      </c>
      <c r="D76" s="165"/>
      <c r="E76" s="178">
        <v>9.99</v>
      </c>
      <c r="F76" s="180">
        <v>99.9</v>
      </c>
      <c r="G76" s="165" t="s">
        <v>370</v>
      </c>
      <c r="H76" s="179" t="s">
        <v>342</v>
      </c>
      <c r="I76" s="184"/>
      <c r="J76" s="164">
        <v>41898</v>
      </c>
      <c r="K76" s="165" t="s">
        <v>66</v>
      </c>
      <c r="L76" s="165" t="s">
        <v>169</v>
      </c>
      <c r="M76" s="160"/>
      <c r="N76" s="165" t="s">
        <v>72</v>
      </c>
      <c r="O76" s="157" t="s">
        <v>66</v>
      </c>
      <c r="P76" s="157" t="s">
        <v>36</v>
      </c>
    </row>
    <row r="77" spans="1:16" s="25" customFormat="1" x14ac:dyDescent="0.25">
      <c r="A77" s="157" t="s">
        <v>377</v>
      </c>
      <c r="B77" s="157" t="s">
        <v>378</v>
      </c>
      <c r="C77" s="163" t="s">
        <v>379</v>
      </c>
      <c r="D77" s="158"/>
      <c r="E77" s="159">
        <v>18.989999999999998</v>
      </c>
      <c r="F77" s="159">
        <v>189.9</v>
      </c>
      <c r="G77" s="157" t="s">
        <v>380</v>
      </c>
      <c r="H77" s="160">
        <v>14</v>
      </c>
      <c r="I77" s="160"/>
      <c r="J77" s="162">
        <v>44816</v>
      </c>
      <c r="K77" s="165" t="s">
        <v>66</v>
      </c>
      <c r="L77" s="165" t="s">
        <v>71</v>
      </c>
      <c r="M77" s="179"/>
      <c r="N77" s="165" t="s">
        <v>72</v>
      </c>
      <c r="O77" s="157" t="s">
        <v>66</v>
      </c>
      <c r="P77" s="157" t="s">
        <v>36</v>
      </c>
    </row>
    <row r="78" spans="1:16" s="25" customFormat="1" x14ac:dyDescent="0.25">
      <c r="A78" s="165" t="s">
        <v>381</v>
      </c>
      <c r="B78" s="165" t="s">
        <v>382</v>
      </c>
      <c r="C78" s="157" t="s">
        <v>383</v>
      </c>
      <c r="D78" s="158"/>
      <c r="E78" s="178">
        <v>24</v>
      </c>
      <c r="F78" s="178">
        <v>240</v>
      </c>
      <c r="G78" s="157" t="s">
        <v>384</v>
      </c>
      <c r="H78" s="179">
        <v>1</v>
      </c>
      <c r="I78" s="161"/>
      <c r="J78" s="164">
        <v>45240</v>
      </c>
      <c r="K78" s="157" t="s">
        <v>117</v>
      </c>
      <c r="L78" s="165" t="s">
        <v>118</v>
      </c>
      <c r="M78" s="160"/>
      <c r="N78" s="157" t="s">
        <v>65</v>
      </c>
      <c r="O78" s="157" t="s">
        <v>66</v>
      </c>
      <c r="P78" s="157" t="s">
        <v>43</v>
      </c>
    </row>
    <row r="79" spans="1:16" s="25" customFormat="1" x14ac:dyDescent="0.25">
      <c r="A79" s="165" t="s">
        <v>385</v>
      </c>
      <c r="B79" s="165" t="s">
        <v>386</v>
      </c>
      <c r="C79" s="165" t="s">
        <v>387</v>
      </c>
      <c r="D79" s="165"/>
      <c r="E79" s="178">
        <v>44</v>
      </c>
      <c r="F79" s="180">
        <v>240</v>
      </c>
      <c r="G79" s="165" t="s">
        <v>388</v>
      </c>
      <c r="H79" s="179">
        <v>2</v>
      </c>
      <c r="I79" s="161"/>
      <c r="J79" s="164">
        <v>45450</v>
      </c>
      <c r="K79" s="165" t="s">
        <v>389</v>
      </c>
      <c r="L79" s="165" t="s">
        <v>169</v>
      </c>
      <c r="M79" s="160"/>
      <c r="N79" s="165" t="s">
        <v>72</v>
      </c>
      <c r="O79" s="157" t="s">
        <v>66</v>
      </c>
      <c r="P79" s="157" t="s">
        <v>42</v>
      </c>
    </row>
    <row r="80" spans="1:16" s="25" customFormat="1" x14ac:dyDescent="0.25">
      <c r="A80" s="157" t="s">
        <v>390</v>
      </c>
      <c r="B80" s="157" t="s">
        <v>391</v>
      </c>
      <c r="C80" s="157" t="s">
        <v>392</v>
      </c>
      <c r="D80" s="158"/>
      <c r="E80" s="159">
        <v>39.799999999999997</v>
      </c>
      <c r="F80" s="159">
        <v>398</v>
      </c>
      <c r="G80" s="157" t="s">
        <v>393</v>
      </c>
      <c r="H80" s="160">
        <v>4</v>
      </c>
      <c r="I80" s="161"/>
      <c r="J80" s="162">
        <v>44651</v>
      </c>
      <c r="K80" s="157" t="s">
        <v>394</v>
      </c>
      <c r="L80" s="165" t="s">
        <v>71</v>
      </c>
      <c r="M80" s="160"/>
      <c r="N80" s="165" t="s">
        <v>72</v>
      </c>
      <c r="O80" s="157" t="s">
        <v>66</v>
      </c>
      <c r="P80" s="157" t="s">
        <v>42</v>
      </c>
    </row>
    <row r="81" spans="1:16" s="25" customFormat="1" x14ac:dyDescent="0.25">
      <c r="A81" s="172" t="s">
        <v>395</v>
      </c>
      <c r="B81" s="172" t="s">
        <v>396</v>
      </c>
      <c r="C81" s="172"/>
      <c r="D81" s="172" t="s">
        <v>75</v>
      </c>
      <c r="E81" s="174">
        <v>28.9</v>
      </c>
      <c r="F81" s="181">
        <v>289</v>
      </c>
      <c r="G81" s="172" t="s">
        <v>397</v>
      </c>
      <c r="H81" s="175">
        <v>2</v>
      </c>
      <c r="I81" s="170" t="s">
        <v>75</v>
      </c>
      <c r="J81" s="176">
        <v>45901</v>
      </c>
      <c r="K81" s="172" t="s">
        <v>163</v>
      </c>
      <c r="L81" s="172" t="s">
        <v>398</v>
      </c>
      <c r="M81" s="173" t="s">
        <v>79</v>
      </c>
      <c r="N81" s="172" t="s">
        <v>37</v>
      </c>
      <c r="O81" s="166" t="s">
        <v>66</v>
      </c>
      <c r="P81" s="166" t="s">
        <v>43</v>
      </c>
    </row>
    <row r="82" spans="1:16" s="25" customFormat="1" x14ac:dyDescent="0.25">
      <c r="A82" s="165" t="s">
        <v>399</v>
      </c>
      <c r="B82" s="165" t="s">
        <v>400</v>
      </c>
      <c r="C82" s="165" t="s">
        <v>401</v>
      </c>
      <c r="D82" s="165"/>
      <c r="E82" s="178">
        <v>26.9</v>
      </c>
      <c r="F82" s="180">
        <v>269</v>
      </c>
      <c r="G82" s="165" t="s">
        <v>402</v>
      </c>
      <c r="H82" s="179">
        <v>1</v>
      </c>
      <c r="I82" s="161"/>
      <c r="J82" s="164">
        <v>45019</v>
      </c>
      <c r="K82" s="157" t="s">
        <v>163</v>
      </c>
      <c r="L82" s="165" t="s">
        <v>403</v>
      </c>
      <c r="M82" s="179"/>
      <c r="N82" s="165" t="s">
        <v>72</v>
      </c>
      <c r="O82" s="157" t="s">
        <v>66</v>
      </c>
      <c r="P82" s="157" t="s">
        <v>43</v>
      </c>
    </row>
    <row r="83" spans="1:16" s="25" customFormat="1" x14ac:dyDescent="0.25">
      <c r="A83" s="165" t="s">
        <v>404</v>
      </c>
      <c r="B83" s="165" t="s">
        <v>405</v>
      </c>
      <c r="C83" s="165" t="s">
        <v>406</v>
      </c>
      <c r="D83" s="165"/>
      <c r="E83" s="178">
        <v>29</v>
      </c>
      <c r="F83" s="159">
        <v>290</v>
      </c>
      <c r="G83" s="157" t="s">
        <v>407</v>
      </c>
      <c r="H83" s="179">
        <v>3</v>
      </c>
      <c r="I83" s="184"/>
      <c r="J83" s="162">
        <v>44487</v>
      </c>
      <c r="K83" s="157" t="s">
        <v>408</v>
      </c>
      <c r="L83" s="165" t="s">
        <v>409</v>
      </c>
      <c r="M83" s="179"/>
      <c r="N83" s="157" t="s">
        <v>65</v>
      </c>
      <c r="O83" s="157" t="s">
        <v>66</v>
      </c>
      <c r="P83" s="157" t="s">
        <v>44</v>
      </c>
    </row>
    <row r="84" spans="1:16" s="25" customFormat="1" x14ac:dyDescent="0.25">
      <c r="A84" s="157" t="s">
        <v>410</v>
      </c>
      <c r="B84" s="157" t="s">
        <v>411</v>
      </c>
      <c r="C84" s="157" t="s">
        <v>412</v>
      </c>
      <c r="D84" s="158"/>
      <c r="E84" s="159">
        <v>22</v>
      </c>
      <c r="F84" s="159">
        <v>220</v>
      </c>
      <c r="G84" s="157" t="s">
        <v>413</v>
      </c>
      <c r="H84" s="160">
        <v>1</v>
      </c>
      <c r="I84" s="161"/>
      <c r="J84" s="162">
        <v>44226</v>
      </c>
      <c r="K84" s="157" t="s">
        <v>137</v>
      </c>
      <c r="L84" s="157" t="s">
        <v>169</v>
      </c>
      <c r="M84" s="160"/>
      <c r="N84" s="157" t="s">
        <v>57</v>
      </c>
      <c r="O84" s="157" t="s">
        <v>414</v>
      </c>
      <c r="P84" s="157" t="s">
        <v>42</v>
      </c>
    </row>
    <row r="85" spans="1:16" s="25" customFormat="1" x14ac:dyDescent="0.25">
      <c r="A85" s="172" t="s">
        <v>415</v>
      </c>
      <c r="B85" s="172" t="s">
        <v>416</v>
      </c>
      <c r="C85" s="172"/>
      <c r="D85" s="167" t="s">
        <v>75</v>
      </c>
      <c r="E85" s="174">
        <v>29</v>
      </c>
      <c r="F85" s="181">
        <v>290</v>
      </c>
      <c r="G85" s="172" t="s">
        <v>417</v>
      </c>
      <c r="H85" s="175">
        <v>3</v>
      </c>
      <c r="I85" s="170" t="s">
        <v>75</v>
      </c>
      <c r="J85" s="176">
        <v>45931</v>
      </c>
      <c r="K85" s="172"/>
      <c r="L85" s="172" t="s">
        <v>29</v>
      </c>
      <c r="M85" s="173" t="s">
        <v>79</v>
      </c>
      <c r="N85" s="172" t="s">
        <v>27</v>
      </c>
      <c r="O85" s="166" t="s">
        <v>66</v>
      </c>
      <c r="P85" s="166" t="s">
        <v>43</v>
      </c>
    </row>
    <row r="86" spans="1:16" s="25" customFormat="1" x14ac:dyDescent="0.25">
      <c r="A86" s="157" t="s">
        <v>418</v>
      </c>
      <c r="B86" s="157" t="s">
        <v>419</v>
      </c>
      <c r="C86" s="157" t="s">
        <v>420</v>
      </c>
      <c r="D86" s="158"/>
      <c r="E86" s="159">
        <v>20.99</v>
      </c>
      <c r="F86" s="159">
        <v>209.89999999999998</v>
      </c>
      <c r="G86" s="157" t="s">
        <v>421</v>
      </c>
      <c r="H86" s="160" t="s">
        <v>234</v>
      </c>
      <c r="I86" s="161"/>
      <c r="J86" s="162">
        <v>44790</v>
      </c>
      <c r="K86" s="157" t="s">
        <v>66</v>
      </c>
      <c r="L86" s="157" t="s">
        <v>422</v>
      </c>
      <c r="M86" s="160"/>
      <c r="N86" s="165" t="s">
        <v>72</v>
      </c>
      <c r="O86" s="157" t="s">
        <v>66</v>
      </c>
      <c r="P86" s="157" t="s">
        <v>36</v>
      </c>
    </row>
    <row r="87" spans="1:16" s="25" customFormat="1" x14ac:dyDescent="0.25">
      <c r="A87" s="165" t="s">
        <v>423</v>
      </c>
      <c r="B87" s="165" t="s">
        <v>424</v>
      </c>
      <c r="C87" s="165" t="s">
        <v>425</v>
      </c>
      <c r="D87" s="165"/>
      <c r="E87" s="178">
        <v>24.95</v>
      </c>
      <c r="F87" s="180">
        <v>250</v>
      </c>
      <c r="G87" s="165" t="s">
        <v>426</v>
      </c>
      <c r="H87" s="179">
        <v>5</v>
      </c>
      <c r="I87" s="161"/>
      <c r="J87" s="164">
        <v>42035</v>
      </c>
      <c r="K87" s="165" t="s">
        <v>89</v>
      </c>
      <c r="L87" s="157" t="s">
        <v>90</v>
      </c>
      <c r="M87" s="160"/>
      <c r="N87" s="157" t="s">
        <v>65</v>
      </c>
      <c r="O87" s="157" t="s">
        <v>66</v>
      </c>
      <c r="P87" s="157" t="s">
        <v>91</v>
      </c>
    </row>
    <row r="88" spans="1:16" s="25" customFormat="1" x14ac:dyDescent="0.25">
      <c r="A88" s="165" t="s">
        <v>427</v>
      </c>
      <c r="B88" s="165" t="s">
        <v>428</v>
      </c>
      <c r="C88" s="157" t="s">
        <v>429</v>
      </c>
      <c r="D88" s="165"/>
      <c r="E88" s="178">
        <v>19.899999999999999</v>
      </c>
      <c r="F88" s="180">
        <v>199</v>
      </c>
      <c r="G88" s="165" t="s">
        <v>430</v>
      </c>
      <c r="H88" s="179">
        <v>1</v>
      </c>
      <c r="I88" s="160"/>
      <c r="J88" s="164">
        <v>44665</v>
      </c>
      <c r="K88" s="157" t="s">
        <v>394</v>
      </c>
      <c r="L88" s="165" t="s">
        <v>71</v>
      </c>
      <c r="M88" s="179"/>
      <c r="N88" s="165" t="s">
        <v>72</v>
      </c>
      <c r="O88" s="157" t="s">
        <v>66</v>
      </c>
      <c r="P88" s="157" t="s">
        <v>42</v>
      </c>
    </row>
    <row r="89" spans="1:16" s="25" customFormat="1" x14ac:dyDescent="0.25">
      <c r="A89" s="157" t="s">
        <v>431</v>
      </c>
      <c r="B89" s="157" t="s">
        <v>432</v>
      </c>
      <c r="C89" s="157" t="s">
        <v>433</v>
      </c>
      <c r="D89" s="157"/>
      <c r="E89" s="159">
        <v>28.99</v>
      </c>
      <c r="F89" s="159">
        <v>289.89999999999998</v>
      </c>
      <c r="G89" s="157" t="s">
        <v>434</v>
      </c>
      <c r="H89" s="160">
        <v>1</v>
      </c>
      <c r="I89" s="160"/>
      <c r="J89" s="164">
        <v>44300</v>
      </c>
      <c r="K89" s="157" t="s">
        <v>66</v>
      </c>
      <c r="L89" s="165" t="s">
        <v>90</v>
      </c>
      <c r="M89" s="160"/>
      <c r="N89" s="157" t="s">
        <v>65</v>
      </c>
      <c r="O89" s="157" t="s">
        <v>66</v>
      </c>
      <c r="P89" s="157" t="s">
        <v>36</v>
      </c>
    </row>
    <row r="90" spans="1:16" s="25" customFormat="1" x14ac:dyDescent="0.25">
      <c r="A90" s="157" t="s">
        <v>435</v>
      </c>
      <c r="B90" s="157" t="s">
        <v>436</v>
      </c>
      <c r="C90" s="157" t="s">
        <v>437</v>
      </c>
      <c r="D90" s="158"/>
      <c r="E90" s="159">
        <v>26.9</v>
      </c>
      <c r="F90" s="159">
        <v>269</v>
      </c>
      <c r="G90" s="157" t="s">
        <v>438</v>
      </c>
      <c r="H90" s="160">
        <v>4</v>
      </c>
      <c r="I90" s="161"/>
      <c r="J90" s="162">
        <v>45341</v>
      </c>
      <c r="K90" s="157" t="s">
        <v>289</v>
      </c>
      <c r="L90" s="165" t="s">
        <v>403</v>
      </c>
      <c r="M90" s="160"/>
      <c r="N90" s="165" t="s">
        <v>72</v>
      </c>
      <c r="O90" s="157" t="s">
        <v>66</v>
      </c>
      <c r="P90" s="157" t="s">
        <v>43</v>
      </c>
    </row>
    <row r="91" spans="1:16" s="25" customFormat="1" x14ac:dyDescent="0.25">
      <c r="A91" s="157" t="s">
        <v>439</v>
      </c>
      <c r="B91" s="157" t="s">
        <v>440</v>
      </c>
      <c r="C91" s="157" t="s">
        <v>441</v>
      </c>
      <c r="D91" s="158"/>
      <c r="E91" s="159">
        <v>26.9</v>
      </c>
      <c r="F91" s="159">
        <v>269</v>
      </c>
      <c r="G91" s="157" t="s">
        <v>442</v>
      </c>
      <c r="H91" s="160">
        <v>2</v>
      </c>
      <c r="I91" s="161"/>
      <c r="J91" s="162">
        <v>45559</v>
      </c>
      <c r="K91" s="157" t="s">
        <v>77</v>
      </c>
      <c r="L91" s="165" t="s">
        <v>96</v>
      </c>
      <c r="M91" s="160"/>
      <c r="N91" s="157" t="s">
        <v>65</v>
      </c>
      <c r="O91" s="157" t="s">
        <v>66</v>
      </c>
      <c r="P91" s="157" t="s">
        <v>43</v>
      </c>
    </row>
    <row r="92" spans="1:16" s="25" customFormat="1" x14ac:dyDescent="0.25">
      <c r="A92" s="165" t="s">
        <v>443</v>
      </c>
      <c r="B92" s="165" t="s">
        <v>444</v>
      </c>
      <c r="C92" s="165"/>
      <c r="D92" s="165" t="s">
        <v>75</v>
      </c>
      <c r="E92" s="178">
        <v>29.9</v>
      </c>
      <c r="F92" s="180">
        <v>299</v>
      </c>
      <c r="G92" s="165" t="s">
        <v>445</v>
      </c>
      <c r="H92" s="179">
        <v>10</v>
      </c>
      <c r="I92" s="161" t="s">
        <v>75</v>
      </c>
      <c r="J92" s="164">
        <v>45901</v>
      </c>
      <c r="K92" s="165"/>
      <c r="L92" s="165" t="s">
        <v>169</v>
      </c>
      <c r="M92" s="179"/>
      <c r="N92" s="165" t="s">
        <v>57</v>
      </c>
      <c r="O92" s="165" t="s">
        <v>446</v>
      </c>
      <c r="P92" s="157" t="s">
        <v>43</v>
      </c>
    </row>
    <row r="93" spans="1:16" s="25" customFormat="1" x14ac:dyDescent="0.25">
      <c r="A93" s="166" t="s">
        <v>447</v>
      </c>
      <c r="B93" s="166" t="s">
        <v>448</v>
      </c>
      <c r="C93" s="166"/>
      <c r="D93" s="172" t="s">
        <v>75</v>
      </c>
      <c r="E93" s="168">
        <v>26.9</v>
      </c>
      <c r="F93" s="168">
        <v>269</v>
      </c>
      <c r="G93" s="166" t="s">
        <v>449</v>
      </c>
      <c r="H93" s="169">
        <v>3</v>
      </c>
      <c r="I93" s="169" t="s">
        <v>75</v>
      </c>
      <c r="J93" s="176">
        <v>45992</v>
      </c>
      <c r="K93" s="166" t="s">
        <v>163</v>
      </c>
      <c r="L93" s="172" t="s">
        <v>84</v>
      </c>
      <c r="M93" s="173" t="s">
        <v>79</v>
      </c>
      <c r="N93" s="172" t="s">
        <v>37</v>
      </c>
      <c r="O93" s="166" t="s">
        <v>66</v>
      </c>
      <c r="P93" s="166" t="s">
        <v>43</v>
      </c>
    </row>
    <row r="94" spans="1:16" s="25" customFormat="1" x14ac:dyDescent="0.25">
      <c r="A94" s="165" t="s">
        <v>450</v>
      </c>
      <c r="B94" s="165" t="s">
        <v>451</v>
      </c>
      <c r="C94" s="165" t="s">
        <v>452</v>
      </c>
      <c r="D94" s="165"/>
      <c r="E94" s="178">
        <v>26.9</v>
      </c>
      <c r="F94" s="180">
        <v>269</v>
      </c>
      <c r="G94" s="165" t="s">
        <v>453</v>
      </c>
      <c r="H94" s="179">
        <v>6</v>
      </c>
      <c r="I94" s="161"/>
      <c r="J94" s="162">
        <v>45044</v>
      </c>
      <c r="K94" s="165" t="s">
        <v>83</v>
      </c>
      <c r="L94" s="157" t="s">
        <v>422</v>
      </c>
      <c r="M94" s="160"/>
      <c r="N94" s="165" t="s">
        <v>72</v>
      </c>
      <c r="O94" s="157" t="s">
        <v>66</v>
      </c>
      <c r="P94" s="157" t="s">
        <v>43</v>
      </c>
    </row>
    <row r="95" spans="1:16" s="25" customFormat="1" x14ac:dyDescent="0.25">
      <c r="A95" s="165" t="s">
        <v>454</v>
      </c>
      <c r="B95" s="165" t="s">
        <v>455</v>
      </c>
      <c r="C95" s="157" t="s">
        <v>456</v>
      </c>
      <c r="D95" s="165"/>
      <c r="E95" s="178">
        <v>19.95</v>
      </c>
      <c r="F95" s="180">
        <v>200</v>
      </c>
      <c r="G95" s="165" t="s">
        <v>457</v>
      </c>
      <c r="H95" s="179">
        <v>9</v>
      </c>
      <c r="I95" s="161"/>
      <c r="J95" s="164">
        <v>41244</v>
      </c>
      <c r="K95" s="165" t="s">
        <v>458</v>
      </c>
      <c r="L95" s="165" t="s">
        <v>90</v>
      </c>
      <c r="M95" s="179"/>
      <c r="N95" s="157" t="s">
        <v>65</v>
      </c>
      <c r="O95" s="157" t="s">
        <v>66</v>
      </c>
      <c r="P95" s="157" t="s">
        <v>91</v>
      </c>
    </row>
    <row r="96" spans="1:16" s="25" customFormat="1" x14ac:dyDescent="0.25">
      <c r="A96" s="157" t="s">
        <v>459</v>
      </c>
      <c r="B96" s="157" t="s">
        <v>460</v>
      </c>
      <c r="C96" s="157" t="s">
        <v>461</v>
      </c>
      <c r="D96" s="165"/>
      <c r="E96" s="159">
        <v>26</v>
      </c>
      <c r="F96" s="159">
        <v>260</v>
      </c>
      <c r="G96" s="157" t="s">
        <v>462</v>
      </c>
      <c r="H96" s="160">
        <v>1</v>
      </c>
      <c r="I96" s="160"/>
      <c r="J96" s="164">
        <v>44400</v>
      </c>
      <c r="K96" s="157" t="s">
        <v>463</v>
      </c>
      <c r="L96" s="157" t="s">
        <v>464</v>
      </c>
      <c r="M96" s="160"/>
      <c r="N96" s="157" t="s">
        <v>65</v>
      </c>
      <c r="O96" s="157" t="s">
        <v>66</v>
      </c>
      <c r="P96" s="157" t="s">
        <v>43</v>
      </c>
    </row>
    <row r="97" spans="1:16" s="25" customFormat="1" x14ac:dyDescent="0.25">
      <c r="A97" s="172" t="s">
        <v>465</v>
      </c>
      <c r="B97" s="172" t="s">
        <v>466</v>
      </c>
      <c r="C97" s="166"/>
      <c r="D97" s="172" t="s">
        <v>75</v>
      </c>
      <c r="E97" s="174">
        <v>28.9</v>
      </c>
      <c r="F97" s="181">
        <v>289</v>
      </c>
      <c r="G97" s="172" t="s">
        <v>467</v>
      </c>
      <c r="H97" s="175">
        <v>1</v>
      </c>
      <c r="I97" s="170" t="s">
        <v>75</v>
      </c>
      <c r="J97" s="176">
        <v>45992</v>
      </c>
      <c r="K97" s="166" t="s">
        <v>289</v>
      </c>
      <c r="L97" s="166" t="s">
        <v>112</v>
      </c>
      <c r="M97" s="173" t="s">
        <v>79</v>
      </c>
      <c r="N97" s="172" t="s">
        <v>37</v>
      </c>
      <c r="O97" s="166" t="s">
        <v>66</v>
      </c>
      <c r="P97" s="166" t="s">
        <v>43</v>
      </c>
    </row>
    <row r="98" spans="1:16" s="25" customFormat="1" x14ac:dyDescent="0.25">
      <c r="A98" s="157" t="s">
        <v>468</v>
      </c>
      <c r="B98" s="157" t="s">
        <v>469</v>
      </c>
      <c r="C98" s="157" t="s">
        <v>470</v>
      </c>
      <c r="D98" s="158"/>
      <c r="E98" s="159">
        <v>78.989999999999995</v>
      </c>
      <c r="F98" s="159">
        <v>236.97</v>
      </c>
      <c r="G98" s="157" t="s">
        <v>471</v>
      </c>
      <c r="H98" s="160" t="s">
        <v>234</v>
      </c>
      <c r="I98" s="184"/>
      <c r="J98" s="164">
        <v>43847</v>
      </c>
      <c r="K98" s="157" t="s">
        <v>66</v>
      </c>
      <c r="L98" s="157" t="s">
        <v>169</v>
      </c>
      <c r="M98" s="179"/>
      <c r="N98" s="157" t="s">
        <v>57</v>
      </c>
      <c r="O98" s="157" t="s">
        <v>414</v>
      </c>
      <c r="P98" s="157" t="s">
        <v>36</v>
      </c>
    </row>
    <row r="99" spans="1:16" s="25" customFormat="1" x14ac:dyDescent="0.25">
      <c r="A99" s="165" t="s">
        <v>472</v>
      </c>
      <c r="B99" s="165" t="s">
        <v>473</v>
      </c>
      <c r="C99" s="157" t="s">
        <v>474</v>
      </c>
      <c r="D99" s="165"/>
      <c r="E99" s="178">
        <v>37.99</v>
      </c>
      <c r="F99" s="180">
        <v>113.97</v>
      </c>
      <c r="G99" s="165" t="s">
        <v>475</v>
      </c>
      <c r="H99" s="179" t="s">
        <v>234</v>
      </c>
      <c r="I99" s="161"/>
      <c r="J99" s="164">
        <v>44271</v>
      </c>
      <c r="K99" s="157" t="s">
        <v>66</v>
      </c>
      <c r="L99" s="165" t="s">
        <v>169</v>
      </c>
      <c r="M99" s="179"/>
      <c r="N99" s="165" t="s">
        <v>72</v>
      </c>
      <c r="O99" s="157" t="s">
        <v>66</v>
      </c>
      <c r="P99" s="157" t="s">
        <v>36</v>
      </c>
    </row>
    <row r="100" spans="1:16" s="25" customFormat="1" x14ac:dyDescent="0.25">
      <c r="A100" s="172" t="s">
        <v>476</v>
      </c>
      <c r="B100" s="172" t="s">
        <v>477</v>
      </c>
      <c r="C100" s="166"/>
      <c r="D100" s="172" t="s">
        <v>75</v>
      </c>
      <c r="E100" s="174">
        <v>24.9</v>
      </c>
      <c r="F100" s="181">
        <v>249</v>
      </c>
      <c r="G100" s="172" t="s">
        <v>478</v>
      </c>
      <c r="H100" s="175">
        <v>1</v>
      </c>
      <c r="I100" s="169" t="s">
        <v>75</v>
      </c>
      <c r="J100" s="176">
        <v>45931</v>
      </c>
      <c r="K100" s="166" t="s">
        <v>463</v>
      </c>
      <c r="L100" s="172" t="s">
        <v>29</v>
      </c>
      <c r="M100" s="173" t="s">
        <v>79</v>
      </c>
      <c r="N100" s="172" t="s">
        <v>27</v>
      </c>
      <c r="O100" s="166" t="s">
        <v>66</v>
      </c>
      <c r="P100" s="166" t="s">
        <v>43</v>
      </c>
    </row>
    <row r="101" spans="1:16" s="25" customFormat="1" x14ac:dyDescent="0.25">
      <c r="A101" s="166" t="s">
        <v>479</v>
      </c>
      <c r="B101" s="166" t="s">
        <v>480</v>
      </c>
      <c r="C101" s="185"/>
      <c r="D101" s="166" t="s">
        <v>75</v>
      </c>
      <c r="E101" s="168">
        <v>26.9</v>
      </c>
      <c r="F101" s="168">
        <v>269</v>
      </c>
      <c r="G101" s="166" t="s">
        <v>481</v>
      </c>
      <c r="H101" s="169">
        <v>6</v>
      </c>
      <c r="I101" s="169" t="s">
        <v>75</v>
      </c>
      <c r="J101" s="176">
        <v>45901</v>
      </c>
      <c r="K101" s="166" t="s">
        <v>264</v>
      </c>
      <c r="L101" s="166" t="s">
        <v>482</v>
      </c>
      <c r="M101" s="173" t="s">
        <v>79</v>
      </c>
      <c r="N101" s="172" t="s">
        <v>37</v>
      </c>
      <c r="O101" s="166" t="s">
        <v>66</v>
      </c>
      <c r="P101" s="166" t="s">
        <v>43</v>
      </c>
    </row>
    <row r="102" spans="1:16" s="25" customFormat="1" x14ac:dyDescent="0.25">
      <c r="A102" s="157" t="s">
        <v>483</v>
      </c>
      <c r="B102" s="157" t="s">
        <v>484</v>
      </c>
      <c r="C102" s="163" t="s">
        <v>485</v>
      </c>
      <c r="D102" s="158"/>
      <c r="E102" s="159">
        <v>25.99</v>
      </c>
      <c r="F102" s="159">
        <v>77.97</v>
      </c>
      <c r="G102" s="157" t="s">
        <v>486</v>
      </c>
      <c r="H102" s="160" t="s">
        <v>234</v>
      </c>
      <c r="I102" s="160"/>
      <c r="J102" s="162">
        <v>42852</v>
      </c>
      <c r="K102" s="157" t="s">
        <v>66</v>
      </c>
      <c r="L102" s="157" t="s">
        <v>169</v>
      </c>
      <c r="M102" s="179"/>
      <c r="N102" s="165" t="s">
        <v>72</v>
      </c>
      <c r="O102" s="157" t="s">
        <v>66</v>
      </c>
      <c r="P102" s="157" t="s">
        <v>36</v>
      </c>
    </row>
    <row r="103" spans="1:16" s="25" customFormat="1" x14ac:dyDescent="0.25">
      <c r="A103" s="165" t="s">
        <v>487</v>
      </c>
      <c r="B103" s="186" t="s">
        <v>488</v>
      </c>
      <c r="C103" s="157" t="s">
        <v>489</v>
      </c>
      <c r="D103" s="165"/>
      <c r="E103" s="178">
        <v>37.99</v>
      </c>
      <c r="F103" s="180">
        <v>380</v>
      </c>
      <c r="G103" s="165" t="s">
        <v>490</v>
      </c>
      <c r="H103" s="179">
        <v>1</v>
      </c>
      <c r="I103" s="161"/>
      <c r="J103" s="164">
        <v>45412</v>
      </c>
      <c r="K103" s="157" t="s">
        <v>66</v>
      </c>
      <c r="L103" s="157" t="s">
        <v>169</v>
      </c>
      <c r="M103" s="179"/>
      <c r="N103" s="165" t="s">
        <v>57</v>
      </c>
      <c r="O103" s="165" t="s">
        <v>491</v>
      </c>
      <c r="P103" s="157" t="s">
        <v>36</v>
      </c>
    </row>
    <row r="104" spans="1:16" s="25" customFormat="1" x14ac:dyDescent="0.25">
      <c r="A104" s="157" t="s">
        <v>492</v>
      </c>
      <c r="B104" s="157" t="s">
        <v>493</v>
      </c>
      <c r="C104" s="157" t="s">
        <v>494</v>
      </c>
      <c r="D104" s="157"/>
      <c r="E104" s="159">
        <v>35</v>
      </c>
      <c r="F104" s="159">
        <v>105</v>
      </c>
      <c r="G104" s="157" t="s">
        <v>495</v>
      </c>
      <c r="H104" s="160">
        <v>1</v>
      </c>
      <c r="I104" s="160"/>
      <c r="J104" s="162">
        <v>41801</v>
      </c>
      <c r="K104" s="157" t="s">
        <v>496</v>
      </c>
      <c r="L104" s="165" t="s">
        <v>169</v>
      </c>
      <c r="M104" s="160"/>
      <c r="N104" s="165" t="s">
        <v>72</v>
      </c>
      <c r="O104" s="157" t="s">
        <v>66</v>
      </c>
      <c r="P104" s="157" t="s">
        <v>36</v>
      </c>
    </row>
    <row r="105" spans="1:16" s="25" customFormat="1" x14ac:dyDescent="0.25">
      <c r="A105" s="165" t="s">
        <v>497</v>
      </c>
      <c r="B105" s="165" t="s">
        <v>498</v>
      </c>
      <c r="C105" s="157" t="s">
        <v>499</v>
      </c>
      <c r="D105" s="165"/>
      <c r="E105" s="178">
        <v>22.9</v>
      </c>
      <c r="F105" s="180">
        <v>229</v>
      </c>
      <c r="G105" s="165" t="s">
        <v>500</v>
      </c>
      <c r="H105" s="179">
        <v>1</v>
      </c>
      <c r="I105" s="160"/>
      <c r="J105" s="164">
        <v>45729</v>
      </c>
      <c r="K105" s="157"/>
      <c r="L105" s="165" t="s">
        <v>107</v>
      </c>
      <c r="M105" s="179"/>
      <c r="N105" s="157" t="s">
        <v>65</v>
      </c>
      <c r="O105" s="157" t="s">
        <v>66</v>
      </c>
      <c r="P105" s="157" t="s">
        <v>45</v>
      </c>
    </row>
    <row r="106" spans="1:16" s="25" customFormat="1" x14ac:dyDescent="0.25">
      <c r="A106" s="165" t="s">
        <v>501</v>
      </c>
      <c r="B106" s="165" t="s">
        <v>502</v>
      </c>
      <c r="C106" s="165" t="s">
        <v>503</v>
      </c>
      <c r="D106" s="165"/>
      <c r="E106" s="178">
        <v>34.9</v>
      </c>
      <c r="F106" s="159">
        <v>349</v>
      </c>
      <c r="G106" s="165" t="s">
        <v>504</v>
      </c>
      <c r="H106" s="179">
        <v>5</v>
      </c>
      <c r="I106" s="184"/>
      <c r="J106" s="164">
        <v>45313</v>
      </c>
      <c r="K106" s="157" t="s">
        <v>66</v>
      </c>
      <c r="L106" s="157" t="s">
        <v>169</v>
      </c>
      <c r="M106" s="179"/>
      <c r="N106" s="157" t="s">
        <v>57</v>
      </c>
      <c r="O106" s="165" t="s">
        <v>505</v>
      </c>
      <c r="P106" s="157" t="s">
        <v>43</v>
      </c>
    </row>
    <row r="107" spans="1:16" s="25" customFormat="1" x14ac:dyDescent="0.25">
      <c r="A107" s="157" t="s">
        <v>506</v>
      </c>
      <c r="B107" s="157" t="s">
        <v>507</v>
      </c>
      <c r="C107" s="157" t="s">
        <v>508</v>
      </c>
      <c r="D107" s="158"/>
      <c r="E107" s="159">
        <v>25</v>
      </c>
      <c r="F107" s="159">
        <v>250</v>
      </c>
      <c r="G107" s="157" t="s">
        <v>509</v>
      </c>
      <c r="H107" s="160">
        <v>9</v>
      </c>
      <c r="I107" s="161"/>
      <c r="J107" s="162">
        <v>45596</v>
      </c>
      <c r="K107" s="157" t="s">
        <v>274</v>
      </c>
      <c r="L107" s="165" t="s">
        <v>71</v>
      </c>
      <c r="M107" s="160"/>
      <c r="N107" s="165" t="s">
        <v>72</v>
      </c>
      <c r="O107" s="157" t="s">
        <v>66</v>
      </c>
      <c r="P107" s="157" t="s">
        <v>42</v>
      </c>
    </row>
    <row r="108" spans="1:16" s="25" customFormat="1" x14ac:dyDescent="0.25">
      <c r="A108" s="157" t="s">
        <v>510</v>
      </c>
      <c r="B108" s="157" t="s">
        <v>511</v>
      </c>
      <c r="C108" s="165" t="s">
        <v>512</v>
      </c>
      <c r="D108" s="157"/>
      <c r="E108" s="159">
        <v>29</v>
      </c>
      <c r="F108" s="159">
        <v>290</v>
      </c>
      <c r="G108" s="157" t="s">
        <v>513</v>
      </c>
      <c r="H108" s="160">
        <v>2</v>
      </c>
      <c r="I108" s="160"/>
      <c r="J108" s="187">
        <v>45519</v>
      </c>
      <c r="K108" s="157" t="s">
        <v>66</v>
      </c>
      <c r="L108" s="165" t="s">
        <v>102</v>
      </c>
      <c r="M108" s="160"/>
      <c r="N108" s="157" t="s">
        <v>65</v>
      </c>
      <c r="O108" s="157" t="s">
        <v>66</v>
      </c>
      <c r="P108" s="157" t="s">
        <v>43</v>
      </c>
    </row>
    <row r="109" spans="1:16" s="25" customFormat="1" x14ac:dyDescent="0.25">
      <c r="A109" s="157" t="s">
        <v>514</v>
      </c>
      <c r="B109" s="157" t="s">
        <v>515</v>
      </c>
      <c r="C109" s="157" t="s">
        <v>516</v>
      </c>
      <c r="D109" s="158"/>
      <c r="E109" s="159">
        <v>28.8</v>
      </c>
      <c r="F109" s="159">
        <v>288</v>
      </c>
      <c r="G109" s="157" t="s">
        <v>517</v>
      </c>
      <c r="H109" s="160" t="s">
        <v>518</v>
      </c>
      <c r="I109" s="161"/>
      <c r="J109" s="162">
        <v>44895</v>
      </c>
      <c r="K109" s="157"/>
      <c r="L109" s="165" t="s">
        <v>71</v>
      </c>
      <c r="M109" s="160"/>
      <c r="N109" s="165" t="s">
        <v>72</v>
      </c>
      <c r="O109" s="157" t="s">
        <v>66</v>
      </c>
      <c r="P109" s="157" t="s">
        <v>36</v>
      </c>
    </row>
    <row r="110" spans="1:16" s="25" customFormat="1" x14ac:dyDescent="0.25">
      <c r="A110" s="165" t="s">
        <v>519</v>
      </c>
      <c r="B110" s="165" t="s">
        <v>520</v>
      </c>
      <c r="C110" s="157" t="s">
        <v>521</v>
      </c>
      <c r="D110" s="165"/>
      <c r="E110" s="178">
        <v>25.9</v>
      </c>
      <c r="F110" s="180">
        <v>259</v>
      </c>
      <c r="G110" s="165" t="s">
        <v>522</v>
      </c>
      <c r="H110" s="179">
        <v>2</v>
      </c>
      <c r="I110" s="161"/>
      <c r="J110" s="164">
        <v>44858</v>
      </c>
      <c r="K110" s="165" t="s">
        <v>163</v>
      </c>
      <c r="L110" s="157" t="s">
        <v>422</v>
      </c>
      <c r="M110" s="179"/>
      <c r="N110" s="165" t="s">
        <v>72</v>
      </c>
      <c r="O110" s="157" t="s">
        <v>66</v>
      </c>
      <c r="P110" s="157" t="s">
        <v>43</v>
      </c>
    </row>
    <row r="111" spans="1:16" s="25" customFormat="1" x14ac:dyDescent="0.25">
      <c r="A111" s="157" t="s">
        <v>523</v>
      </c>
      <c r="B111" s="157" t="s">
        <v>524</v>
      </c>
      <c r="C111" s="157" t="s">
        <v>525</v>
      </c>
      <c r="D111" s="157"/>
      <c r="E111" s="159">
        <v>28.9</v>
      </c>
      <c r="F111" s="159">
        <v>289</v>
      </c>
      <c r="G111" s="157" t="s">
        <v>526</v>
      </c>
      <c r="H111" s="160">
        <v>6</v>
      </c>
      <c r="I111" s="161"/>
      <c r="J111" s="162">
        <v>45784</v>
      </c>
      <c r="K111" s="157" t="s">
        <v>163</v>
      </c>
      <c r="L111" s="157" t="s">
        <v>422</v>
      </c>
      <c r="M111" s="160"/>
      <c r="N111" s="165" t="s">
        <v>72</v>
      </c>
      <c r="O111" s="157" t="s">
        <v>66</v>
      </c>
      <c r="P111" s="157" t="s">
        <v>43</v>
      </c>
    </row>
    <row r="112" spans="1:16" s="25" customFormat="1" x14ac:dyDescent="0.25">
      <c r="A112" s="157" t="s">
        <v>527</v>
      </c>
      <c r="B112" s="157" t="s">
        <v>528</v>
      </c>
      <c r="C112" s="162" t="s">
        <v>529</v>
      </c>
      <c r="D112" s="158"/>
      <c r="E112" s="159">
        <v>27.5</v>
      </c>
      <c r="F112" s="159">
        <v>275</v>
      </c>
      <c r="G112" s="157" t="s">
        <v>530</v>
      </c>
      <c r="H112" s="160" t="s">
        <v>205</v>
      </c>
      <c r="I112" s="160"/>
      <c r="J112" s="164">
        <v>42118</v>
      </c>
      <c r="K112" s="157" t="s">
        <v>196</v>
      </c>
      <c r="L112" s="157" t="s">
        <v>169</v>
      </c>
      <c r="M112" s="160"/>
      <c r="N112" s="165" t="s">
        <v>72</v>
      </c>
      <c r="O112" s="157" t="s">
        <v>66</v>
      </c>
      <c r="P112" s="157" t="s">
        <v>36</v>
      </c>
    </row>
    <row r="113" spans="1:16" s="25" customFormat="1" x14ac:dyDescent="0.25">
      <c r="A113" s="165" t="s">
        <v>531</v>
      </c>
      <c r="B113" s="165" t="s">
        <v>532</v>
      </c>
      <c r="C113" s="165" t="s">
        <v>533</v>
      </c>
      <c r="D113" s="158"/>
      <c r="E113" s="178">
        <v>27.99</v>
      </c>
      <c r="F113" s="180">
        <v>279.89999999999998</v>
      </c>
      <c r="G113" s="165" t="s">
        <v>534</v>
      </c>
      <c r="H113" s="179" t="s">
        <v>234</v>
      </c>
      <c r="I113" s="160"/>
      <c r="J113" s="164">
        <v>42233</v>
      </c>
      <c r="K113" s="165" t="s">
        <v>66</v>
      </c>
      <c r="L113" s="165" t="s">
        <v>169</v>
      </c>
      <c r="M113" s="179"/>
      <c r="N113" s="165" t="s">
        <v>72</v>
      </c>
      <c r="O113" s="157" t="s">
        <v>66</v>
      </c>
      <c r="P113" s="157" t="s">
        <v>36</v>
      </c>
    </row>
    <row r="114" spans="1:16" s="25" customFormat="1" x14ac:dyDescent="0.25">
      <c r="A114" s="172" t="s">
        <v>535</v>
      </c>
      <c r="B114" s="172" t="s">
        <v>536</v>
      </c>
      <c r="C114" s="172"/>
      <c r="D114" s="167" t="s">
        <v>75</v>
      </c>
      <c r="E114" s="174">
        <v>26.9</v>
      </c>
      <c r="F114" s="181">
        <v>269</v>
      </c>
      <c r="G114" s="172" t="s">
        <v>537</v>
      </c>
      <c r="H114" s="175">
        <v>1</v>
      </c>
      <c r="I114" s="169" t="s">
        <v>75</v>
      </c>
      <c r="J114" s="176">
        <v>45915</v>
      </c>
      <c r="K114" s="172" t="s">
        <v>538</v>
      </c>
      <c r="L114" s="172" t="s">
        <v>84</v>
      </c>
      <c r="M114" s="173" t="s">
        <v>79</v>
      </c>
      <c r="N114" s="172" t="s">
        <v>37</v>
      </c>
      <c r="O114" s="166" t="s">
        <v>66</v>
      </c>
      <c r="P114" s="166" t="s">
        <v>43</v>
      </c>
    </row>
    <row r="115" spans="1:16" s="25" customFormat="1" x14ac:dyDescent="0.25">
      <c r="A115" s="157" t="s">
        <v>539</v>
      </c>
      <c r="B115" s="157" t="s">
        <v>540</v>
      </c>
      <c r="C115" s="163" t="s">
        <v>541</v>
      </c>
      <c r="D115" s="158"/>
      <c r="E115" s="159">
        <v>24.9</v>
      </c>
      <c r="F115" s="159">
        <v>249</v>
      </c>
      <c r="G115" s="157" t="s">
        <v>542</v>
      </c>
      <c r="H115" s="160">
        <v>2</v>
      </c>
      <c r="I115" s="160"/>
      <c r="J115" s="164">
        <v>45054</v>
      </c>
      <c r="K115" s="157" t="s">
        <v>543</v>
      </c>
      <c r="L115" s="157" t="s">
        <v>90</v>
      </c>
      <c r="M115" s="160"/>
      <c r="N115" s="157" t="s">
        <v>65</v>
      </c>
      <c r="O115" s="157" t="s">
        <v>66</v>
      </c>
      <c r="P115" s="183" t="s">
        <v>544</v>
      </c>
    </row>
    <row r="116" spans="1:16" s="25" customFormat="1" x14ac:dyDescent="0.25">
      <c r="A116" s="165" t="s">
        <v>545</v>
      </c>
      <c r="B116" s="165" t="s">
        <v>546</v>
      </c>
      <c r="C116" s="157" t="s">
        <v>547</v>
      </c>
      <c r="D116" s="165"/>
      <c r="E116" s="178">
        <v>28.99</v>
      </c>
      <c r="F116" s="180">
        <v>289.89999999999998</v>
      </c>
      <c r="G116" s="165" t="s">
        <v>548</v>
      </c>
      <c r="H116" s="179">
        <v>1</v>
      </c>
      <c r="I116" s="160"/>
      <c r="J116" s="164">
        <v>43705</v>
      </c>
      <c r="K116" s="157" t="s">
        <v>66</v>
      </c>
      <c r="L116" s="165" t="s">
        <v>169</v>
      </c>
      <c r="M116" s="179"/>
      <c r="N116" s="165" t="s">
        <v>72</v>
      </c>
      <c r="O116" s="157" t="s">
        <v>66</v>
      </c>
      <c r="P116" s="157" t="s">
        <v>36</v>
      </c>
    </row>
    <row r="117" spans="1:16" s="25" customFormat="1" x14ac:dyDescent="0.25">
      <c r="A117" s="157" t="s">
        <v>549</v>
      </c>
      <c r="B117" s="157" t="s">
        <v>550</v>
      </c>
      <c r="C117" s="25" t="s">
        <v>551</v>
      </c>
      <c r="D117" s="158"/>
      <c r="E117" s="159">
        <v>28.5</v>
      </c>
      <c r="F117" s="159">
        <v>285</v>
      </c>
      <c r="G117" s="157" t="s">
        <v>552</v>
      </c>
      <c r="H117" s="160" t="s">
        <v>234</v>
      </c>
      <c r="I117" s="161"/>
      <c r="J117" s="162">
        <v>41822</v>
      </c>
      <c r="K117" s="157" t="s">
        <v>196</v>
      </c>
      <c r="L117" s="165" t="s">
        <v>169</v>
      </c>
      <c r="M117" s="160"/>
      <c r="N117" s="165" t="s">
        <v>72</v>
      </c>
      <c r="O117" s="157" t="s">
        <v>66</v>
      </c>
      <c r="P117" s="157" t="s">
        <v>36</v>
      </c>
    </row>
    <row r="118" spans="1:16" s="25" customFormat="1" x14ac:dyDescent="0.25">
      <c r="A118" s="166" t="s">
        <v>553</v>
      </c>
      <c r="B118" s="166" t="s">
        <v>554</v>
      </c>
      <c r="C118" s="166"/>
      <c r="D118" s="167" t="s">
        <v>75</v>
      </c>
      <c r="E118" s="168">
        <v>30</v>
      </c>
      <c r="F118" s="168">
        <v>300</v>
      </c>
      <c r="G118" s="166" t="s">
        <v>555</v>
      </c>
      <c r="H118" s="169" t="s">
        <v>234</v>
      </c>
      <c r="I118" s="169" t="s">
        <v>75</v>
      </c>
      <c r="J118" s="176">
        <v>45839</v>
      </c>
      <c r="K118" s="166" t="s">
        <v>137</v>
      </c>
      <c r="L118" s="166" t="s">
        <v>112</v>
      </c>
      <c r="M118" s="173" t="s">
        <v>79</v>
      </c>
      <c r="N118" s="172" t="s">
        <v>37</v>
      </c>
      <c r="O118" s="166" t="s">
        <v>66</v>
      </c>
      <c r="P118" s="166" t="s">
        <v>42</v>
      </c>
    </row>
    <row r="119" spans="1:16" s="25" customFormat="1" x14ac:dyDescent="0.25">
      <c r="A119" s="165" t="s">
        <v>556</v>
      </c>
      <c r="B119" s="165" t="s">
        <v>557</v>
      </c>
      <c r="C119" s="177" t="s">
        <v>558</v>
      </c>
      <c r="D119" s="165"/>
      <c r="E119" s="178">
        <v>29.9</v>
      </c>
      <c r="F119" s="180">
        <v>299</v>
      </c>
      <c r="G119" s="165" t="s">
        <v>559</v>
      </c>
      <c r="H119" s="179">
        <v>6</v>
      </c>
      <c r="I119" s="160"/>
      <c r="J119" s="164">
        <v>45754</v>
      </c>
      <c r="K119" s="165" t="s">
        <v>560</v>
      </c>
      <c r="L119" s="165" t="s">
        <v>71</v>
      </c>
      <c r="M119" s="179"/>
      <c r="N119" s="165" t="s">
        <v>72</v>
      </c>
      <c r="O119" s="157" t="s">
        <v>66</v>
      </c>
      <c r="P119" s="157" t="s">
        <v>43</v>
      </c>
    </row>
    <row r="120" spans="1:16" s="25" customFormat="1" x14ac:dyDescent="0.25">
      <c r="A120" s="157" t="s">
        <v>561</v>
      </c>
      <c r="B120" s="157" t="s">
        <v>562</v>
      </c>
      <c r="C120" s="157" t="s">
        <v>563</v>
      </c>
      <c r="D120" s="158"/>
      <c r="E120" s="159">
        <v>114.99</v>
      </c>
      <c r="F120" s="159">
        <v>344.97</v>
      </c>
      <c r="G120" s="157" t="s">
        <v>564</v>
      </c>
      <c r="H120" s="160">
        <v>1</v>
      </c>
      <c r="I120" s="161"/>
      <c r="J120" s="162">
        <v>44498</v>
      </c>
      <c r="K120" s="157" t="s">
        <v>66</v>
      </c>
      <c r="L120" s="157" t="s">
        <v>169</v>
      </c>
      <c r="M120" s="160"/>
      <c r="N120" s="165" t="s">
        <v>72</v>
      </c>
      <c r="O120" s="157" t="s">
        <v>66</v>
      </c>
      <c r="P120" s="157" t="s">
        <v>36</v>
      </c>
    </row>
    <row r="121" spans="1:16" s="25" customFormat="1" x14ac:dyDescent="0.25">
      <c r="A121" s="165" t="s">
        <v>565</v>
      </c>
      <c r="B121" s="165" t="s">
        <v>566</v>
      </c>
      <c r="C121" s="165" t="s">
        <v>567</v>
      </c>
      <c r="D121" s="158"/>
      <c r="E121" s="178">
        <v>16.989999999999998</v>
      </c>
      <c r="F121" s="178">
        <v>169.89999999999998</v>
      </c>
      <c r="G121" s="165" t="s">
        <v>568</v>
      </c>
      <c r="H121" s="179">
        <v>4</v>
      </c>
      <c r="I121" s="160"/>
      <c r="J121" s="164">
        <v>42438</v>
      </c>
      <c r="K121" s="165" t="s">
        <v>66</v>
      </c>
      <c r="L121" s="165" t="s">
        <v>169</v>
      </c>
      <c r="M121" s="179"/>
      <c r="N121" s="165" t="s">
        <v>72</v>
      </c>
      <c r="O121" s="157" t="s">
        <v>66</v>
      </c>
      <c r="P121" s="157" t="s">
        <v>36</v>
      </c>
    </row>
    <row r="122" spans="1:16" s="25" customFormat="1" x14ac:dyDescent="0.25">
      <c r="A122" s="157" t="s">
        <v>569</v>
      </c>
      <c r="B122" s="157" t="s">
        <v>570</v>
      </c>
      <c r="C122" s="163" t="s">
        <v>571</v>
      </c>
      <c r="D122" s="158"/>
      <c r="E122" s="159">
        <v>39.99</v>
      </c>
      <c r="F122" s="159">
        <v>448.6</v>
      </c>
      <c r="G122" s="157" t="s">
        <v>572</v>
      </c>
      <c r="H122" s="160">
        <v>1</v>
      </c>
      <c r="I122" s="160"/>
      <c r="J122" s="164">
        <v>43787</v>
      </c>
      <c r="K122" s="157" t="s">
        <v>573</v>
      </c>
      <c r="L122" s="157" t="s">
        <v>181</v>
      </c>
      <c r="M122" s="160"/>
      <c r="N122" s="157" t="s">
        <v>65</v>
      </c>
      <c r="O122" s="157" t="s">
        <v>66</v>
      </c>
      <c r="P122" s="157" t="s">
        <v>40</v>
      </c>
    </row>
    <row r="123" spans="1:16" s="25" customFormat="1" x14ac:dyDescent="0.25">
      <c r="A123" s="165" t="s">
        <v>574</v>
      </c>
      <c r="B123" s="165" t="s">
        <v>575</v>
      </c>
      <c r="C123" s="157" t="s">
        <v>576</v>
      </c>
      <c r="D123" s="158"/>
      <c r="E123" s="178">
        <v>24.9</v>
      </c>
      <c r="F123" s="178">
        <v>249</v>
      </c>
      <c r="G123" s="165" t="s">
        <v>577</v>
      </c>
      <c r="H123" s="179">
        <v>1</v>
      </c>
      <c r="I123" s="161"/>
      <c r="J123" s="164">
        <v>45579</v>
      </c>
      <c r="K123" s="157" t="s">
        <v>255</v>
      </c>
      <c r="L123" s="165" t="s">
        <v>102</v>
      </c>
      <c r="M123" s="179"/>
      <c r="N123" s="157" t="s">
        <v>65</v>
      </c>
      <c r="O123" s="157" t="s">
        <v>66</v>
      </c>
      <c r="P123" s="157" t="s">
        <v>43</v>
      </c>
    </row>
    <row r="124" spans="1:16" s="25" customFormat="1" x14ac:dyDescent="0.25">
      <c r="A124" s="165" t="s">
        <v>578</v>
      </c>
      <c r="B124" s="165" t="s">
        <v>579</v>
      </c>
      <c r="C124" s="157" t="s">
        <v>580</v>
      </c>
      <c r="D124" s="158"/>
      <c r="E124" s="178">
        <v>23.99</v>
      </c>
      <c r="F124" s="180">
        <v>71.97</v>
      </c>
      <c r="G124" s="157" t="s">
        <v>581</v>
      </c>
      <c r="H124" s="179" t="s">
        <v>234</v>
      </c>
      <c r="I124" s="160"/>
      <c r="J124" s="164">
        <v>42480</v>
      </c>
      <c r="K124" s="157" t="s">
        <v>66</v>
      </c>
      <c r="L124" s="165" t="s">
        <v>169</v>
      </c>
      <c r="M124" s="179"/>
      <c r="N124" s="165" t="s">
        <v>72</v>
      </c>
      <c r="O124" s="157" t="s">
        <v>66</v>
      </c>
      <c r="P124" s="157" t="s">
        <v>36</v>
      </c>
    </row>
    <row r="125" spans="1:16" s="25" customFormat="1" x14ac:dyDescent="0.25">
      <c r="A125" s="165" t="s">
        <v>582</v>
      </c>
      <c r="B125" s="165" t="s">
        <v>583</v>
      </c>
      <c r="C125" s="165" t="s">
        <v>584</v>
      </c>
      <c r="D125" s="158"/>
      <c r="E125" s="178">
        <v>24</v>
      </c>
      <c r="F125" s="178">
        <v>240</v>
      </c>
      <c r="G125" s="165" t="s">
        <v>585</v>
      </c>
      <c r="H125" s="179">
        <v>2</v>
      </c>
      <c r="I125" s="161"/>
      <c r="J125" s="164">
        <v>45350</v>
      </c>
      <c r="K125" s="157" t="s">
        <v>586</v>
      </c>
      <c r="L125" s="165" t="s">
        <v>306</v>
      </c>
      <c r="M125" s="179"/>
      <c r="N125" s="157" t="s">
        <v>65</v>
      </c>
      <c r="O125" s="157" t="s">
        <v>66</v>
      </c>
      <c r="P125" s="157" t="s">
        <v>587</v>
      </c>
    </row>
    <row r="126" spans="1:16" s="25" customFormat="1" x14ac:dyDescent="0.25">
      <c r="A126" s="165" t="s">
        <v>588</v>
      </c>
      <c r="B126" s="165" t="s">
        <v>589</v>
      </c>
      <c r="C126" s="157" t="s">
        <v>590</v>
      </c>
      <c r="D126" s="165"/>
      <c r="E126" s="178">
        <v>41.99</v>
      </c>
      <c r="F126" s="180">
        <v>252</v>
      </c>
      <c r="G126" s="165" t="s">
        <v>591</v>
      </c>
      <c r="H126" s="179" t="s">
        <v>592</v>
      </c>
      <c r="I126" s="160"/>
      <c r="J126" s="164">
        <v>44452</v>
      </c>
      <c r="K126" s="165" t="s">
        <v>66</v>
      </c>
      <c r="L126" s="165" t="s">
        <v>169</v>
      </c>
      <c r="M126" s="179"/>
      <c r="N126" s="165" t="s">
        <v>72</v>
      </c>
      <c r="O126" s="157" t="s">
        <v>66</v>
      </c>
      <c r="P126" s="157" t="s">
        <v>36</v>
      </c>
    </row>
    <row r="127" spans="1:16" s="25" customFormat="1" x14ac:dyDescent="0.25">
      <c r="A127" s="165" t="s">
        <v>593</v>
      </c>
      <c r="B127" s="165" t="s">
        <v>594</v>
      </c>
      <c r="C127" s="157" t="s">
        <v>595</v>
      </c>
      <c r="D127" s="158"/>
      <c r="E127" s="178">
        <v>33.99</v>
      </c>
      <c r="F127" s="180">
        <v>340</v>
      </c>
      <c r="G127" s="157" t="s">
        <v>596</v>
      </c>
      <c r="H127" s="179" t="s">
        <v>234</v>
      </c>
      <c r="I127" s="160"/>
      <c r="J127" s="164">
        <v>45638</v>
      </c>
      <c r="K127" s="157" t="s">
        <v>597</v>
      </c>
      <c r="L127" s="165" t="s">
        <v>314</v>
      </c>
      <c r="M127" s="179"/>
      <c r="N127" s="165" t="s">
        <v>72</v>
      </c>
      <c r="O127" s="157" t="s">
        <v>66</v>
      </c>
      <c r="P127" s="157" t="s">
        <v>36</v>
      </c>
    </row>
    <row r="128" spans="1:16" s="25" customFormat="1" x14ac:dyDescent="0.25">
      <c r="A128" s="165" t="s">
        <v>598</v>
      </c>
      <c r="B128" s="165" t="s">
        <v>599</v>
      </c>
      <c r="C128" s="157" t="s">
        <v>600</v>
      </c>
      <c r="D128" s="158"/>
      <c r="E128" s="178">
        <v>26</v>
      </c>
      <c r="F128" s="180">
        <v>260</v>
      </c>
      <c r="G128" s="165" t="s">
        <v>601</v>
      </c>
      <c r="H128" s="179">
        <v>1</v>
      </c>
      <c r="I128" s="160"/>
      <c r="J128" s="164">
        <v>44873</v>
      </c>
      <c r="K128" s="165" t="s">
        <v>66</v>
      </c>
      <c r="L128" s="157" t="s">
        <v>64</v>
      </c>
      <c r="M128" s="179"/>
      <c r="N128" s="157" t="s">
        <v>65</v>
      </c>
      <c r="O128" s="157" t="s">
        <v>66</v>
      </c>
      <c r="P128" s="157" t="s">
        <v>152</v>
      </c>
    </row>
    <row r="129" spans="1:16" s="25" customFormat="1" x14ac:dyDescent="0.25">
      <c r="A129" s="165" t="s">
        <v>602</v>
      </c>
      <c r="B129" s="165" t="s">
        <v>603</v>
      </c>
      <c r="C129" s="165" t="s">
        <v>604</v>
      </c>
      <c r="D129" s="165"/>
      <c r="E129" s="178">
        <v>28.9</v>
      </c>
      <c r="F129" s="180">
        <v>289</v>
      </c>
      <c r="G129" s="165" t="s">
        <v>605</v>
      </c>
      <c r="H129" s="179">
        <v>18</v>
      </c>
      <c r="I129" s="161"/>
      <c r="J129" s="164">
        <v>45418</v>
      </c>
      <c r="K129" s="165" t="s">
        <v>289</v>
      </c>
      <c r="L129" s="165" t="s">
        <v>169</v>
      </c>
      <c r="M129" s="179"/>
      <c r="N129" s="165" t="s">
        <v>57</v>
      </c>
      <c r="O129" s="165" t="s">
        <v>606</v>
      </c>
      <c r="P129" s="157" t="s">
        <v>43</v>
      </c>
    </row>
    <row r="130" spans="1:16" s="25" customFormat="1" x14ac:dyDescent="0.25">
      <c r="A130" s="165" t="s">
        <v>607</v>
      </c>
      <c r="B130" s="165" t="s">
        <v>608</v>
      </c>
      <c r="C130" s="165" t="s">
        <v>609</v>
      </c>
      <c r="D130" s="165"/>
      <c r="E130" s="178">
        <v>26.9</v>
      </c>
      <c r="F130" s="180">
        <v>269</v>
      </c>
      <c r="G130" s="165" t="s">
        <v>610</v>
      </c>
      <c r="H130" s="179">
        <v>6</v>
      </c>
      <c r="I130" s="161"/>
      <c r="J130" s="162">
        <v>44470</v>
      </c>
      <c r="K130" s="165" t="s">
        <v>289</v>
      </c>
      <c r="L130" s="157" t="s">
        <v>169</v>
      </c>
      <c r="M130" s="160"/>
      <c r="N130" s="157" t="s">
        <v>57</v>
      </c>
      <c r="O130" s="165" t="s">
        <v>414</v>
      </c>
      <c r="P130" s="157" t="s">
        <v>43</v>
      </c>
    </row>
    <row r="131" spans="1:16" s="25" customFormat="1" x14ac:dyDescent="0.25">
      <c r="A131" s="157" t="s">
        <v>611</v>
      </c>
      <c r="B131" s="157" t="s">
        <v>612</v>
      </c>
      <c r="C131" s="157"/>
      <c r="D131" s="158"/>
      <c r="E131" s="159">
        <v>28.9</v>
      </c>
      <c r="F131" s="159">
        <v>289</v>
      </c>
      <c r="G131" s="157" t="s">
        <v>613</v>
      </c>
      <c r="H131" s="160">
        <v>5</v>
      </c>
      <c r="I131" s="161" t="s">
        <v>75</v>
      </c>
      <c r="J131" s="162">
        <v>45901</v>
      </c>
      <c r="K131" s="157" t="s">
        <v>289</v>
      </c>
      <c r="L131" s="157" t="s">
        <v>169</v>
      </c>
      <c r="M131" s="160"/>
      <c r="N131" s="157" t="s">
        <v>57</v>
      </c>
      <c r="O131" s="157" t="s">
        <v>446</v>
      </c>
      <c r="P131" s="157" t="s">
        <v>43</v>
      </c>
    </row>
    <row r="132" spans="1:16" s="25" customFormat="1" x14ac:dyDescent="0.25">
      <c r="A132" s="157" t="s">
        <v>614</v>
      </c>
      <c r="B132" s="157" t="s">
        <v>615</v>
      </c>
      <c r="C132" s="157" t="s">
        <v>616</v>
      </c>
      <c r="D132" s="157"/>
      <c r="E132" s="159">
        <v>38.99</v>
      </c>
      <c r="F132" s="159">
        <v>389.9</v>
      </c>
      <c r="G132" s="157" t="s">
        <v>617</v>
      </c>
      <c r="H132" s="160">
        <v>1</v>
      </c>
      <c r="I132" s="160"/>
      <c r="J132" s="164">
        <v>44238</v>
      </c>
      <c r="K132" s="157" t="s">
        <v>66</v>
      </c>
      <c r="L132" s="157" t="s">
        <v>169</v>
      </c>
      <c r="M132" s="160"/>
      <c r="N132" s="165" t="s">
        <v>72</v>
      </c>
      <c r="O132" s="157" t="s">
        <v>66</v>
      </c>
      <c r="P132" s="157" t="s">
        <v>36</v>
      </c>
    </row>
    <row r="133" spans="1:16" s="25" customFormat="1" x14ac:dyDescent="0.25">
      <c r="A133" s="165" t="s">
        <v>618</v>
      </c>
      <c r="B133" s="165" t="s">
        <v>619</v>
      </c>
      <c r="C133" s="165" t="s">
        <v>620</v>
      </c>
      <c r="D133" s="165"/>
      <c r="E133" s="178">
        <v>29.9</v>
      </c>
      <c r="F133" s="180">
        <v>299</v>
      </c>
      <c r="G133" s="165" t="s">
        <v>621</v>
      </c>
      <c r="H133" s="179">
        <v>2</v>
      </c>
      <c r="I133" s="161"/>
      <c r="J133" s="164">
        <v>45610</v>
      </c>
      <c r="K133" s="165" t="s">
        <v>163</v>
      </c>
      <c r="L133" s="165" t="s">
        <v>314</v>
      </c>
      <c r="M133" s="160"/>
      <c r="N133" s="165" t="s">
        <v>72</v>
      </c>
      <c r="O133" s="157" t="s">
        <v>66</v>
      </c>
      <c r="P133" s="157" t="s">
        <v>43</v>
      </c>
    </row>
    <row r="134" spans="1:16" s="25" customFormat="1" x14ac:dyDescent="0.25">
      <c r="A134" s="157" t="s">
        <v>622</v>
      </c>
      <c r="B134" s="157" t="s">
        <v>623</v>
      </c>
      <c r="C134" s="157" t="s">
        <v>624</v>
      </c>
      <c r="D134" s="157"/>
      <c r="E134" s="159">
        <v>26.9</v>
      </c>
      <c r="F134" s="159">
        <v>269</v>
      </c>
      <c r="G134" s="157" t="s">
        <v>625</v>
      </c>
      <c r="H134" s="160">
        <v>3</v>
      </c>
      <c r="I134" s="160"/>
      <c r="J134" s="164">
        <v>45030</v>
      </c>
      <c r="K134" s="157" t="s">
        <v>264</v>
      </c>
      <c r="L134" s="157" t="s">
        <v>422</v>
      </c>
      <c r="M134" s="160"/>
      <c r="N134" s="165" t="s">
        <v>72</v>
      </c>
      <c r="O134" s="157" t="s">
        <v>66</v>
      </c>
      <c r="P134" s="157" t="s">
        <v>43</v>
      </c>
    </row>
    <row r="135" spans="1:16" s="25" customFormat="1" x14ac:dyDescent="0.25">
      <c r="A135" s="157" t="s">
        <v>626</v>
      </c>
      <c r="B135" s="157" t="s">
        <v>627</v>
      </c>
      <c r="C135" s="163" t="s">
        <v>628</v>
      </c>
      <c r="D135" s="158"/>
      <c r="E135" s="159">
        <v>21.99</v>
      </c>
      <c r="F135" s="159">
        <v>65.97</v>
      </c>
      <c r="G135" s="157" t="s">
        <v>629</v>
      </c>
      <c r="H135" s="160" t="s">
        <v>195</v>
      </c>
      <c r="I135" s="160"/>
      <c r="J135" s="162">
        <v>44050</v>
      </c>
      <c r="K135" s="157" t="s">
        <v>66</v>
      </c>
      <c r="L135" s="157" t="s">
        <v>169</v>
      </c>
      <c r="M135" s="160"/>
      <c r="N135" s="165" t="s">
        <v>72</v>
      </c>
      <c r="O135" s="157" t="s">
        <v>66</v>
      </c>
      <c r="P135" s="157" t="s">
        <v>36</v>
      </c>
    </row>
    <row r="136" spans="1:16" s="25" customFormat="1" x14ac:dyDescent="0.25">
      <c r="A136" s="157" t="s">
        <v>630</v>
      </c>
      <c r="B136" s="157" t="s">
        <v>631</v>
      </c>
      <c r="C136" s="163" t="s">
        <v>632</v>
      </c>
      <c r="D136" s="158"/>
      <c r="E136" s="159">
        <v>29.9</v>
      </c>
      <c r="F136" s="159">
        <v>299</v>
      </c>
      <c r="G136" s="157" t="s">
        <v>633</v>
      </c>
      <c r="H136" s="160">
        <v>4</v>
      </c>
      <c r="I136" s="160"/>
      <c r="J136" s="162">
        <v>45266</v>
      </c>
      <c r="K136" s="157" t="s">
        <v>634</v>
      </c>
      <c r="L136" s="157" t="s">
        <v>169</v>
      </c>
      <c r="M136" s="160"/>
      <c r="N136" s="165" t="s">
        <v>57</v>
      </c>
      <c r="O136" s="157" t="s">
        <v>285</v>
      </c>
      <c r="P136" s="157" t="s">
        <v>43</v>
      </c>
    </row>
    <row r="137" spans="1:16" s="25" customFormat="1" x14ac:dyDescent="0.25">
      <c r="A137" s="165" t="s">
        <v>635</v>
      </c>
      <c r="B137" s="165" t="s">
        <v>636</v>
      </c>
      <c r="C137" s="165" t="s">
        <v>637</v>
      </c>
      <c r="D137" s="165"/>
      <c r="E137" s="178">
        <v>28.99</v>
      </c>
      <c r="F137" s="180">
        <v>86.97</v>
      </c>
      <c r="G137" s="165" t="s">
        <v>638</v>
      </c>
      <c r="H137" s="179" t="s">
        <v>234</v>
      </c>
      <c r="I137" s="161"/>
      <c r="J137" s="164">
        <v>42781</v>
      </c>
      <c r="K137" s="157" t="s">
        <v>66</v>
      </c>
      <c r="L137" s="165" t="s">
        <v>169</v>
      </c>
      <c r="M137" s="179"/>
      <c r="N137" s="165" t="s">
        <v>72</v>
      </c>
      <c r="O137" s="157" t="s">
        <v>66</v>
      </c>
      <c r="P137" s="157" t="s">
        <v>36</v>
      </c>
    </row>
    <row r="138" spans="1:16" s="25" customFormat="1" x14ac:dyDescent="0.25">
      <c r="A138" s="157" t="s">
        <v>639</v>
      </c>
      <c r="B138" s="157" t="s">
        <v>640</v>
      </c>
      <c r="C138" s="157" t="s">
        <v>641</v>
      </c>
      <c r="D138" s="158"/>
      <c r="E138" s="159">
        <v>47.99</v>
      </c>
      <c r="F138" s="159">
        <v>143.97</v>
      </c>
      <c r="G138" s="157" t="s">
        <v>642</v>
      </c>
      <c r="H138" s="160" t="s">
        <v>234</v>
      </c>
      <c r="I138" s="161"/>
      <c r="J138" s="162">
        <v>42606</v>
      </c>
      <c r="K138" s="157" t="s">
        <v>643</v>
      </c>
      <c r="L138" s="165" t="s">
        <v>169</v>
      </c>
      <c r="M138" s="160"/>
      <c r="N138" s="165" t="s">
        <v>72</v>
      </c>
      <c r="O138" s="157" t="s">
        <v>66</v>
      </c>
      <c r="P138" s="157" t="s">
        <v>36</v>
      </c>
    </row>
    <row r="139" spans="1:16" s="25" customFormat="1" x14ac:dyDescent="0.25">
      <c r="A139" s="166" t="s">
        <v>644</v>
      </c>
      <c r="B139" s="166" t="s">
        <v>645</v>
      </c>
      <c r="C139" s="166"/>
      <c r="D139" s="167"/>
      <c r="E139" s="168">
        <v>60</v>
      </c>
      <c r="F139" s="168">
        <v>360</v>
      </c>
      <c r="G139" s="166" t="s">
        <v>646</v>
      </c>
      <c r="H139" s="169">
        <v>1</v>
      </c>
      <c r="I139" s="169" t="s">
        <v>75</v>
      </c>
      <c r="J139" s="176">
        <v>45937</v>
      </c>
      <c r="K139" s="166" t="s">
        <v>647</v>
      </c>
      <c r="L139" s="172" t="s">
        <v>32</v>
      </c>
      <c r="M139" s="173" t="s">
        <v>79</v>
      </c>
      <c r="N139" s="172" t="s">
        <v>27</v>
      </c>
      <c r="O139" s="166" t="s">
        <v>66</v>
      </c>
      <c r="P139" s="166" t="s">
        <v>40</v>
      </c>
    </row>
    <row r="140" spans="1:16" s="25" customFormat="1" x14ac:dyDescent="0.25">
      <c r="A140" s="165" t="s">
        <v>648</v>
      </c>
      <c r="B140" s="165" t="s">
        <v>649</v>
      </c>
      <c r="C140" s="165" t="s">
        <v>650</v>
      </c>
      <c r="D140" s="165"/>
      <c r="E140" s="178">
        <v>24</v>
      </c>
      <c r="F140" s="180">
        <v>240</v>
      </c>
      <c r="G140" s="165" t="s">
        <v>651</v>
      </c>
      <c r="H140" s="179">
        <v>1</v>
      </c>
      <c r="I140" s="161"/>
      <c r="J140" s="164">
        <v>44544</v>
      </c>
      <c r="K140" s="165" t="s">
        <v>129</v>
      </c>
      <c r="L140" s="157" t="s">
        <v>124</v>
      </c>
      <c r="M140" s="160"/>
      <c r="N140" s="157" t="s">
        <v>65</v>
      </c>
      <c r="O140" s="157" t="s">
        <v>66</v>
      </c>
      <c r="P140" s="157" t="s">
        <v>43</v>
      </c>
    </row>
    <row r="141" spans="1:16" s="25" customFormat="1" x14ac:dyDescent="0.25">
      <c r="A141" s="157" t="s">
        <v>652</v>
      </c>
      <c r="B141" s="157" t="s">
        <v>653</v>
      </c>
      <c r="C141" s="157" t="s">
        <v>654</v>
      </c>
      <c r="D141" s="157"/>
      <c r="E141" s="159">
        <v>29.9</v>
      </c>
      <c r="F141" s="159">
        <v>299</v>
      </c>
      <c r="G141" s="157" t="s">
        <v>655</v>
      </c>
      <c r="H141" s="160">
        <v>1</v>
      </c>
      <c r="I141" s="160"/>
      <c r="J141" s="164">
        <v>45544</v>
      </c>
      <c r="K141" s="157" t="s">
        <v>101</v>
      </c>
      <c r="L141" s="165" t="s">
        <v>102</v>
      </c>
      <c r="M141" s="160"/>
      <c r="N141" s="157" t="s">
        <v>65</v>
      </c>
      <c r="O141" s="157" t="s">
        <v>66</v>
      </c>
      <c r="P141" s="157" t="s">
        <v>43</v>
      </c>
    </row>
    <row r="142" spans="1:16" s="25" customFormat="1" x14ac:dyDescent="0.25">
      <c r="A142" s="165" t="s">
        <v>656</v>
      </c>
      <c r="B142" s="165" t="s">
        <v>657</v>
      </c>
      <c r="C142" s="157" t="s">
        <v>658</v>
      </c>
      <c r="D142" s="158"/>
      <c r="E142" s="178">
        <v>25</v>
      </c>
      <c r="F142" s="180">
        <v>250</v>
      </c>
      <c r="G142" s="157" t="s">
        <v>659</v>
      </c>
      <c r="H142" s="179">
        <v>7</v>
      </c>
      <c r="I142" s="160"/>
      <c r="J142" s="164">
        <v>45089</v>
      </c>
      <c r="K142" s="157"/>
      <c r="L142" s="165" t="s">
        <v>71</v>
      </c>
      <c r="M142" s="179"/>
      <c r="N142" s="165" t="s">
        <v>72</v>
      </c>
      <c r="O142" s="157" t="s">
        <v>66</v>
      </c>
      <c r="P142" s="157" t="s">
        <v>42</v>
      </c>
    </row>
    <row r="143" spans="1:16" s="25" customFormat="1" x14ac:dyDescent="0.25">
      <c r="A143" s="157" t="s">
        <v>660</v>
      </c>
      <c r="B143" s="157" t="s">
        <v>661</v>
      </c>
      <c r="C143" s="157" t="s">
        <v>662</v>
      </c>
      <c r="D143" s="165"/>
      <c r="E143" s="159">
        <v>33.99</v>
      </c>
      <c r="F143" s="159">
        <v>339.9</v>
      </c>
      <c r="G143" s="157" t="s">
        <v>663</v>
      </c>
      <c r="H143" s="160" t="s">
        <v>234</v>
      </c>
      <c r="I143" s="161"/>
      <c r="J143" s="162">
        <v>44111</v>
      </c>
      <c r="K143" s="157" t="s">
        <v>66</v>
      </c>
      <c r="L143" s="157" t="s">
        <v>169</v>
      </c>
      <c r="M143" s="160"/>
      <c r="N143" s="165" t="s">
        <v>57</v>
      </c>
      <c r="O143" s="157" t="s">
        <v>664</v>
      </c>
      <c r="P143" s="157" t="s">
        <v>36</v>
      </c>
    </row>
    <row r="144" spans="1:16" s="25" customFormat="1" x14ac:dyDescent="0.25">
      <c r="A144" s="157" t="s">
        <v>665</v>
      </c>
      <c r="B144" s="157" t="s">
        <v>666</v>
      </c>
      <c r="C144" s="163" t="s">
        <v>667</v>
      </c>
      <c r="D144" s="158"/>
      <c r="E144" s="159">
        <v>26</v>
      </c>
      <c r="F144" s="159">
        <v>260</v>
      </c>
      <c r="G144" s="157" t="s">
        <v>668</v>
      </c>
      <c r="H144" s="160">
        <v>1</v>
      </c>
      <c r="I144" s="160"/>
      <c r="J144" s="162">
        <v>44522</v>
      </c>
      <c r="K144" s="157" t="s">
        <v>77</v>
      </c>
      <c r="L144" s="165" t="s">
        <v>96</v>
      </c>
      <c r="M144" s="179"/>
      <c r="N144" s="157" t="s">
        <v>65</v>
      </c>
      <c r="O144" s="157" t="s">
        <v>66</v>
      </c>
      <c r="P144" s="157" t="s">
        <v>43</v>
      </c>
    </row>
    <row r="145" spans="1:16" s="25" customFormat="1" x14ac:dyDescent="0.25">
      <c r="A145" s="166" t="s">
        <v>669</v>
      </c>
      <c r="B145" s="166"/>
      <c r="C145" s="166"/>
      <c r="D145" s="167" t="s">
        <v>75</v>
      </c>
      <c r="E145" s="168">
        <v>25</v>
      </c>
      <c r="F145" s="168">
        <v>293</v>
      </c>
      <c r="G145" s="166" t="s">
        <v>670</v>
      </c>
      <c r="H145" s="169">
        <v>9</v>
      </c>
      <c r="I145" s="188" t="s">
        <v>75</v>
      </c>
      <c r="J145" s="176">
        <v>45992</v>
      </c>
      <c r="K145" s="166"/>
      <c r="L145" s="166" t="s">
        <v>112</v>
      </c>
      <c r="M145" s="173" t="s">
        <v>79</v>
      </c>
      <c r="N145" s="172" t="s">
        <v>37</v>
      </c>
      <c r="O145" s="166" t="s">
        <v>66</v>
      </c>
      <c r="P145" s="166" t="s">
        <v>42</v>
      </c>
    </row>
    <row r="146" spans="1:16" s="25" customFormat="1" x14ac:dyDescent="0.25">
      <c r="A146" s="157" t="s">
        <v>671</v>
      </c>
      <c r="B146" s="157" t="s">
        <v>672</v>
      </c>
      <c r="C146" s="157" t="s">
        <v>673</v>
      </c>
      <c r="D146" s="158"/>
      <c r="E146" s="159">
        <v>21.99</v>
      </c>
      <c r="F146" s="180">
        <v>220</v>
      </c>
      <c r="G146" s="157" t="s">
        <v>674</v>
      </c>
      <c r="H146" s="160">
        <v>5</v>
      </c>
      <c r="I146" s="161"/>
      <c r="J146" s="164">
        <v>45348</v>
      </c>
      <c r="K146" s="157" t="s">
        <v>675</v>
      </c>
      <c r="L146" s="157" t="s">
        <v>422</v>
      </c>
      <c r="M146" s="160"/>
      <c r="N146" s="165" t="s">
        <v>72</v>
      </c>
      <c r="O146" s="157" t="s">
        <v>66</v>
      </c>
      <c r="P146" s="157" t="s">
        <v>36</v>
      </c>
    </row>
    <row r="147" spans="1:16" s="25" customFormat="1" x14ac:dyDescent="0.25">
      <c r="A147" s="165" t="s">
        <v>676</v>
      </c>
      <c r="B147" s="165" t="s">
        <v>677</v>
      </c>
      <c r="C147" s="165"/>
      <c r="D147" s="158"/>
      <c r="E147" s="178">
        <v>29.9</v>
      </c>
      <c r="F147" s="159">
        <v>299</v>
      </c>
      <c r="G147" s="165" t="s">
        <v>678</v>
      </c>
      <c r="H147" s="179">
        <v>13</v>
      </c>
      <c r="I147" s="161" t="s">
        <v>75</v>
      </c>
      <c r="J147" s="162">
        <v>45992</v>
      </c>
      <c r="K147" s="165" t="s">
        <v>289</v>
      </c>
      <c r="L147" s="165" t="s">
        <v>169</v>
      </c>
      <c r="M147" s="160"/>
      <c r="N147" s="165" t="s">
        <v>57</v>
      </c>
      <c r="O147" s="165" t="s">
        <v>606</v>
      </c>
      <c r="P147" s="157" t="s">
        <v>43</v>
      </c>
    </row>
    <row r="148" spans="1:16" s="25" customFormat="1" x14ac:dyDescent="0.25">
      <c r="A148" s="165" t="s">
        <v>679</v>
      </c>
      <c r="B148" s="165" t="s">
        <v>680</v>
      </c>
      <c r="C148" s="165" t="s">
        <v>681</v>
      </c>
      <c r="D148" s="165"/>
      <c r="E148" s="178">
        <v>25</v>
      </c>
      <c r="F148" s="180">
        <v>250</v>
      </c>
      <c r="G148" s="165" t="s">
        <v>682</v>
      </c>
      <c r="H148" s="179">
        <v>6</v>
      </c>
      <c r="I148" s="161"/>
      <c r="J148" s="164">
        <v>45467</v>
      </c>
      <c r="K148" s="165" t="s">
        <v>274</v>
      </c>
      <c r="L148" s="165" t="s">
        <v>169</v>
      </c>
      <c r="M148" s="179"/>
      <c r="N148" s="165" t="s">
        <v>72</v>
      </c>
      <c r="O148" s="157" t="s">
        <v>66</v>
      </c>
      <c r="P148" s="157" t="s">
        <v>42</v>
      </c>
    </row>
    <row r="149" spans="1:16" s="25" customFormat="1" x14ac:dyDescent="0.25">
      <c r="A149" s="157" t="s">
        <v>683</v>
      </c>
      <c r="B149" s="157" t="s">
        <v>684</v>
      </c>
      <c r="C149" s="157"/>
      <c r="D149" s="158"/>
      <c r="E149" s="159">
        <v>29.9</v>
      </c>
      <c r="F149" s="159">
        <v>299</v>
      </c>
      <c r="G149" s="157" t="s">
        <v>685</v>
      </c>
      <c r="H149" s="160">
        <v>2</v>
      </c>
      <c r="I149" s="161"/>
      <c r="J149" s="162">
        <v>45894</v>
      </c>
      <c r="K149" s="157" t="s">
        <v>289</v>
      </c>
      <c r="L149" s="165" t="s">
        <v>71</v>
      </c>
      <c r="M149" s="160"/>
      <c r="N149" s="165" t="s">
        <v>72</v>
      </c>
      <c r="O149" s="157" t="s">
        <v>66</v>
      </c>
      <c r="P149" s="157" t="s">
        <v>43</v>
      </c>
    </row>
    <row r="150" spans="1:16" s="25" customFormat="1" x14ac:dyDescent="0.25">
      <c r="A150" s="157" t="s">
        <v>686</v>
      </c>
      <c r="B150" s="157" t="s">
        <v>687</v>
      </c>
      <c r="C150" s="157" t="s">
        <v>688</v>
      </c>
      <c r="D150" s="158"/>
      <c r="E150" s="159">
        <v>97.99</v>
      </c>
      <c r="F150" s="159">
        <v>293.97000000000003</v>
      </c>
      <c r="G150" s="157" t="s">
        <v>689</v>
      </c>
      <c r="H150" s="160" t="s">
        <v>234</v>
      </c>
      <c r="I150" s="161"/>
      <c r="J150" s="162">
        <v>43879</v>
      </c>
      <c r="K150" s="157" t="s">
        <v>66</v>
      </c>
      <c r="L150" s="165" t="s">
        <v>169</v>
      </c>
      <c r="M150" s="160"/>
      <c r="N150" s="165" t="s">
        <v>72</v>
      </c>
      <c r="O150" s="157" t="s">
        <v>66</v>
      </c>
      <c r="P150" s="157" t="s">
        <v>36</v>
      </c>
    </row>
    <row r="151" spans="1:16" s="25" customFormat="1" x14ac:dyDescent="0.25">
      <c r="A151" s="157" t="s">
        <v>690</v>
      </c>
      <c r="B151" s="157" t="s">
        <v>691</v>
      </c>
      <c r="C151" s="157" t="s">
        <v>692</v>
      </c>
      <c r="D151" s="165"/>
      <c r="E151" s="159">
        <v>47.99</v>
      </c>
      <c r="F151" s="159">
        <v>288</v>
      </c>
      <c r="G151" s="157" t="s">
        <v>693</v>
      </c>
      <c r="H151" s="160" t="s">
        <v>592</v>
      </c>
      <c r="I151" s="160"/>
      <c r="J151" s="164">
        <v>45629</v>
      </c>
      <c r="K151" s="157" t="s">
        <v>694</v>
      </c>
      <c r="L151" s="157" t="s">
        <v>169</v>
      </c>
      <c r="M151" s="160"/>
      <c r="N151" s="165" t="s">
        <v>57</v>
      </c>
      <c r="O151" s="165" t="s">
        <v>285</v>
      </c>
      <c r="P151" s="157" t="s">
        <v>36</v>
      </c>
    </row>
    <row r="152" spans="1:16" s="25" customFormat="1" x14ac:dyDescent="0.25">
      <c r="A152" s="165" t="s">
        <v>695</v>
      </c>
      <c r="B152" s="165" t="s">
        <v>696</v>
      </c>
      <c r="C152" s="165" t="s">
        <v>697</v>
      </c>
      <c r="D152" s="158"/>
      <c r="E152" s="178">
        <v>24.9</v>
      </c>
      <c r="F152" s="180">
        <v>249</v>
      </c>
      <c r="G152" s="165" t="s">
        <v>698</v>
      </c>
      <c r="H152" s="179">
        <v>6</v>
      </c>
      <c r="I152" s="160"/>
      <c r="J152" s="164">
        <v>45743</v>
      </c>
      <c r="K152" s="165" t="s">
        <v>63</v>
      </c>
      <c r="L152" s="165" t="s">
        <v>409</v>
      </c>
      <c r="M152" s="179"/>
      <c r="N152" s="157" t="s">
        <v>65</v>
      </c>
      <c r="O152" s="157" t="s">
        <v>66</v>
      </c>
      <c r="P152" s="157" t="s">
        <v>43</v>
      </c>
    </row>
    <row r="153" spans="1:16" s="25" customFormat="1" x14ac:dyDescent="0.25">
      <c r="A153" s="165" t="s">
        <v>699</v>
      </c>
      <c r="B153" s="165" t="s">
        <v>700</v>
      </c>
      <c r="C153" s="157" t="s">
        <v>701</v>
      </c>
      <c r="D153" s="158"/>
      <c r="E153" s="178">
        <v>26.9</v>
      </c>
      <c r="F153" s="159">
        <v>269</v>
      </c>
      <c r="G153" s="157" t="s">
        <v>702</v>
      </c>
      <c r="H153" s="179">
        <v>9</v>
      </c>
      <c r="I153" s="160"/>
      <c r="J153" s="164">
        <v>45588</v>
      </c>
      <c r="K153" s="157" t="s">
        <v>83</v>
      </c>
      <c r="L153" s="157" t="s">
        <v>422</v>
      </c>
      <c r="M153" s="179"/>
      <c r="N153" s="165" t="s">
        <v>72</v>
      </c>
      <c r="O153" s="157" t="s">
        <v>66</v>
      </c>
      <c r="P153" s="157" t="s">
        <v>43</v>
      </c>
    </row>
    <row r="154" spans="1:16" s="25" customFormat="1" x14ac:dyDescent="0.25">
      <c r="A154" s="166" t="s">
        <v>703</v>
      </c>
      <c r="B154" s="166" t="s">
        <v>704</v>
      </c>
      <c r="C154" s="166"/>
      <c r="D154" s="166" t="s">
        <v>75</v>
      </c>
      <c r="E154" s="168">
        <v>24</v>
      </c>
      <c r="F154" s="168">
        <v>240</v>
      </c>
      <c r="G154" s="166" t="s">
        <v>705</v>
      </c>
      <c r="H154" s="169">
        <v>1</v>
      </c>
      <c r="I154" s="169" t="s">
        <v>75</v>
      </c>
      <c r="J154" s="176">
        <v>46023</v>
      </c>
      <c r="K154" s="166" t="s">
        <v>706</v>
      </c>
      <c r="L154" s="172" t="s">
        <v>28</v>
      </c>
      <c r="M154" s="173" t="s">
        <v>79</v>
      </c>
      <c r="N154" s="172" t="s">
        <v>27</v>
      </c>
      <c r="O154" s="166" t="s">
        <v>66</v>
      </c>
      <c r="P154" s="166" t="s">
        <v>43</v>
      </c>
    </row>
    <row r="155" spans="1:16" s="25" customFormat="1" x14ac:dyDescent="0.25">
      <c r="A155" s="157" t="s">
        <v>707</v>
      </c>
      <c r="B155" s="157" t="s">
        <v>708</v>
      </c>
      <c r="C155" s="157" t="s">
        <v>709</v>
      </c>
      <c r="D155" s="157"/>
      <c r="E155" s="159">
        <v>25</v>
      </c>
      <c r="F155" s="159">
        <v>250</v>
      </c>
      <c r="G155" s="157" t="s">
        <v>710</v>
      </c>
      <c r="H155" s="160">
        <v>2</v>
      </c>
      <c r="I155" s="160"/>
      <c r="J155" s="164">
        <v>44606</v>
      </c>
      <c r="K155" s="157" t="s">
        <v>255</v>
      </c>
      <c r="L155" s="165" t="s">
        <v>102</v>
      </c>
      <c r="M155" s="160"/>
      <c r="N155" s="157" t="s">
        <v>65</v>
      </c>
      <c r="O155" s="157" t="s">
        <v>66</v>
      </c>
      <c r="P155" s="157" t="s">
        <v>43</v>
      </c>
    </row>
    <row r="156" spans="1:16" s="25" customFormat="1" x14ac:dyDescent="0.25">
      <c r="A156" s="166" t="s">
        <v>711</v>
      </c>
      <c r="B156" s="166" t="s">
        <v>712</v>
      </c>
      <c r="C156" s="172"/>
      <c r="D156" s="167" t="s">
        <v>75</v>
      </c>
      <c r="E156" s="168">
        <v>28.9</v>
      </c>
      <c r="F156" s="168">
        <v>289</v>
      </c>
      <c r="G156" s="166" t="s">
        <v>713</v>
      </c>
      <c r="H156" s="169">
        <v>9</v>
      </c>
      <c r="I156" s="169" t="s">
        <v>75</v>
      </c>
      <c r="J156" s="171">
        <v>45962</v>
      </c>
      <c r="K156" s="166" t="s">
        <v>163</v>
      </c>
      <c r="L156" s="166" t="s">
        <v>112</v>
      </c>
      <c r="M156" s="173" t="s">
        <v>79</v>
      </c>
      <c r="N156" s="172" t="s">
        <v>37</v>
      </c>
      <c r="O156" s="166" t="s">
        <v>66</v>
      </c>
      <c r="P156" s="166" t="s">
        <v>43</v>
      </c>
    </row>
    <row r="157" spans="1:16" s="25" customFormat="1" x14ac:dyDescent="0.25">
      <c r="A157" s="165" t="s">
        <v>714</v>
      </c>
      <c r="B157" s="186" t="s">
        <v>715</v>
      </c>
      <c r="C157" s="157" t="s">
        <v>716</v>
      </c>
      <c r="D157" s="165"/>
      <c r="E157" s="178">
        <v>24.9</v>
      </c>
      <c r="F157" s="180">
        <v>249</v>
      </c>
      <c r="G157" s="165" t="s">
        <v>717</v>
      </c>
      <c r="H157" s="179">
        <v>2</v>
      </c>
      <c r="I157" s="161"/>
      <c r="J157" s="164">
        <v>44607</v>
      </c>
      <c r="K157" s="157" t="s">
        <v>163</v>
      </c>
      <c r="L157" s="165" t="s">
        <v>71</v>
      </c>
      <c r="M157" s="179"/>
      <c r="N157" s="165" t="s">
        <v>72</v>
      </c>
      <c r="O157" s="157" t="s">
        <v>66</v>
      </c>
      <c r="P157" s="157" t="s">
        <v>43</v>
      </c>
    </row>
    <row r="158" spans="1:16" s="25" customFormat="1" x14ac:dyDescent="0.25">
      <c r="A158" s="165" t="s">
        <v>718</v>
      </c>
      <c r="B158" s="165" t="s">
        <v>719</v>
      </c>
      <c r="C158" s="165" t="s">
        <v>720</v>
      </c>
      <c r="D158" s="158"/>
      <c r="E158" s="178">
        <v>24</v>
      </c>
      <c r="F158" s="180">
        <v>240</v>
      </c>
      <c r="G158" s="165" t="s">
        <v>721</v>
      </c>
      <c r="H158" s="179">
        <v>1</v>
      </c>
      <c r="I158" s="161"/>
      <c r="J158" s="164">
        <v>45156</v>
      </c>
      <c r="K158" s="165" t="s">
        <v>117</v>
      </c>
      <c r="L158" s="165" t="s">
        <v>118</v>
      </c>
      <c r="M158" s="160"/>
      <c r="N158" s="157" t="s">
        <v>65</v>
      </c>
      <c r="O158" s="157" t="s">
        <v>66</v>
      </c>
      <c r="P158" s="157" t="s">
        <v>43</v>
      </c>
    </row>
    <row r="159" spans="1:16" s="25" customFormat="1" x14ac:dyDescent="0.25">
      <c r="A159" s="165" t="s">
        <v>722</v>
      </c>
      <c r="B159" s="165" t="s">
        <v>723</v>
      </c>
      <c r="C159" s="165" t="s">
        <v>724</v>
      </c>
      <c r="D159" s="165"/>
      <c r="E159" s="178">
        <v>22</v>
      </c>
      <c r="F159" s="180">
        <v>220</v>
      </c>
      <c r="G159" s="165" t="s">
        <v>725</v>
      </c>
      <c r="H159" s="179">
        <v>1</v>
      </c>
      <c r="I159" s="161"/>
      <c r="J159" s="164">
        <v>44512</v>
      </c>
      <c r="K159" s="165" t="s">
        <v>726</v>
      </c>
      <c r="L159" s="165" t="s">
        <v>107</v>
      </c>
      <c r="M159" s="160"/>
      <c r="N159" s="157" t="s">
        <v>65</v>
      </c>
      <c r="O159" s="157" t="s">
        <v>66</v>
      </c>
      <c r="P159" s="157" t="s">
        <v>43</v>
      </c>
    </row>
    <row r="160" spans="1:16" s="25" customFormat="1" x14ac:dyDescent="0.25">
      <c r="A160" s="165" t="s">
        <v>727</v>
      </c>
      <c r="B160" s="165" t="s">
        <v>728</v>
      </c>
      <c r="C160" s="165" t="s">
        <v>729</v>
      </c>
      <c r="D160" s="165"/>
      <c r="E160" s="178">
        <v>25</v>
      </c>
      <c r="F160" s="180">
        <v>300</v>
      </c>
      <c r="G160" s="165" t="s">
        <v>730</v>
      </c>
      <c r="H160" s="179">
        <v>10</v>
      </c>
      <c r="I160" s="161"/>
      <c r="J160" s="164">
        <v>45429</v>
      </c>
      <c r="K160" s="165" t="s">
        <v>274</v>
      </c>
      <c r="L160" s="157" t="s">
        <v>169</v>
      </c>
      <c r="M160" s="160"/>
      <c r="N160" s="165" t="s">
        <v>72</v>
      </c>
      <c r="O160" s="157" t="s">
        <v>66</v>
      </c>
      <c r="P160" s="157" t="s">
        <v>42</v>
      </c>
    </row>
    <row r="161" spans="1:16" s="25" customFormat="1" x14ac:dyDescent="0.25">
      <c r="A161" s="166" t="s">
        <v>731</v>
      </c>
      <c r="B161" s="166" t="s">
        <v>732</v>
      </c>
      <c r="C161" s="166"/>
      <c r="D161" s="167" t="s">
        <v>75</v>
      </c>
      <c r="E161" s="168">
        <v>29.9</v>
      </c>
      <c r="F161" s="168">
        <v>299</v>
      </c>
      <c r="G161" s="166" t="s">
        <v>733</v>
      </c>
      <c r="H161" s="169">
        <v>2</v>
      </c>
      <c r="I161" s="169" t="s">
        <v>75</v>
      </c>
      <c r="J161" s="171">
        <v>45992</v>
      </c>
      <c r="K161" s="166" t="s">
        <v>734</v>
      </c>
      <c r="L161" s="166" t="s">
        <v>112</v>
      </c>
      <c r="M161" s="173" t="s">
        <v>79</v>
      </c>
      <c r="N161" s="172" t="s">
        <v>37</v>
      </c>
      <c r="O161" s="166" t="s">
        <v>66</v>
      </c>
      <c r="P161" s="166" t="s">
        <v>43</v>
      </c>
    </row>
    <row r="162" spans="1:16" s="25" customFormat="1" x14ac:dyDescent="0.25">
      <c r="A162" s="165" t="s">
        <v>735</v>
      </c>
      <c r="B162" s="165" t="s">
        <v>736</v>
      </c>
      <c r="C162" s="157"/>
      <c r="D162" s="165" t="s">
        <v>75</v>
      </c>
      <c r="E162" s="178">
        <v>28.9</v>
      </c>
      <c r="F162" s="180">
        <v>289</v>
      </c>
      <c r="G162" s="165" t="s">
        <v>737</v>
      </c>
      <c r="H162" s="179">
        <v>7</v>
      </c>
      <c r="I162" s="161" t="s">
        <v>75</v>
      </c>
      <c r="J162" s="164">
        <v>45870</v>
      </c>
      <c r="K162" s="165" t="s">
        <v>66</v>
      </c>
      <c r="L162" s="165" t="s">
        <v>169</v>
      </c>
      <c r="M162" s="179"/>
      <c r="N162" s="165" t="s">
        <v>57</v>
      </c>
      <c r="O162" s="165" t="s">
        <v>290</v>
      </c>
      <c r="P162" s="157" t="s">
        <v>43</v>
      </c>
    </row>
    <row r="163" spans="1:16" s="25" customFormat="1" x14ac:dyDescent="0.25">
      <c r="A163" s="165" t="s">
        <v>738</v>
      </c>
      <c r="B163" s="165" t="s">
        <v>739</v>
      </c>
      <c r="C163" s="165" t="s">
        <v>740</v>
      </c>
      <c r="D163" s="165"/>
      <c r="E163" s="178">
        <v>28</v>
      </c>
      <c r="F163" s="180">
        <v>280</v>
      </c>
      <c r="G163" s="165" t="s">
        <v>741</v>
      </c>
      <c r="H163" s="179">
        <v>2</v>
      </c>
      <c r="I163" s="161"/>
      <c r="J163" s="164">
        <v>44344</v>
      </c>
      <c r="K163" s="165" t="s">
        <v>634</v>
      </c>
      <c r="L163" s="165" t="s">
        <v>169</v>
      </c>
      <c r="M163" s="179"/>
      <c r="N163" s="165" t="s">
        <v>57</v>
      </c>
      <c r="O163" s="165" t="s">
        <v>742</v>
      </c>
      <c r="P163" s="157" t="s">
        <v>43</v>
      </c>
    </row>
    <row r="164" spans="1:16" s="25" customFormat="1" x14ac:dyDescent="0.25">
      <c r="A164" s="166" t="s">
        <v>743</v>
      </c>
      <c r="B164" s="166" t="s">
        <v>744</v>
      </c>
      <c r="C164" s="185"/>
      <c r="D164" s="172" t="s">
        <v>75</v>
      </c>
      <c r="E164" s="168">
        <v>25</v>
      </c>
      <c r="F164" s="168">
        <v>250</v>
      </c>
      <c r="G164" s="166" t="s">
        <v>745</v>
      </c>
      <c r="H164" s="169" t="s">
        <v>234</v>
      </c>
      <c r="I164" s="169" t="s">
        <v>75</v>
      </c>
      <c r="J164" s="176">
        <v>45839</v>
      </c>
      <c r="K164" s="166" t="s">
        <v>274</v>
      </c>
      <c r="L164" s="166" t="s">
        <v>112</v>
      </c>
      <c r="M164" s="173" t="s">
        <v>79</v>
      </c>
      <c r="N164" s="172" t="s">
        <v>37</v>
      </c>
      <c r="O164" s="166" t="s">
        <v>66</v>
      </c>
      <c r="P164" s="166" t="s">
        <v>42</v>
      </c>
    </row>
    <row r="165" spans="1:16" s="25" customFormat="1" x14ac:dyDescent="0.25">
      <c r="A165" s="165" t="s">
        <v>746</v>
      </c>
      <c r="B165" s="165" t="s">
        <v>747</v>
      </c>
      <c r="C165" s="165" t="s">
        <v>748</v>
      </c>
      <c r="D165" s="165"/>
      <c r="E165" s="178">
        <v>25</v>
      </c>
      <c r="F165" s="180">
        <v>250</v>
      </c>
      <c r="G165" s="165" t="s">
        <v>749</v>
      </c>
      <c r="H165" s="179">
        <v>2</v>
      </c>
      <c r="I165" s="160"/>
      <c r="J165" s="164">
        <v>44588</v>
      </c>
      <c r="K165" s="165" t="s">
        <v>101</v>
      </c>
      <c r="L165" s="165" t="s">
        <v>102</v>
      </c>
      <c r="M165" s="179"/>
      <c r="N165" s="157" t="s">
        <v>65</v>
      </c>
      <c r="O165" s="157" t="s">
        <v>66</v>
      </c>
      <c r="P165" s="157" t="s">
        <v>43</v>
      </c>
    </row>
    <row r="166" spans="1:16" s="25" customFormat="1" x14ac:dyDescent="0.25">
      <c r="A166" s="165" t="s">
        <v>750</v>
      </c>
      <c r="B166" s="165" t="s">
        <v>751</v>
      </c>
      <c r="C166" s="165" t="s">
        <v>752</v>
      </c>
      <c r="D166" s="165"/>
      <c r="E166" s="178">
        <v>21.99</v>
      </c>
      <c r="F166" s="180">
        <v>219.89999999999998</v>
      </c>
      <c r="G166" s="165" t="s">
        <v>753</v>
      </c>
      <c r="H166" s="179">
        <v>7</v>
      </c>
      <c r="I166" s="161"/>
      <c r="J166" s="164">
        <v>42804</v>
      </c>
      <c r="K166" s="157" t="s">
        <v>66</v>
      </c>
      <c r="L166" s="165" t="s">
        <v>169</v>
      </c>
      <c r="M166" s="179"/>
      <c r="N166" s="165" t="s">
        <v>72</v>
      </c>
      <c r="O166" s="157" t="s">
        <v>66</v>
      </c>
      <c r="P166" s="157" t="s">
        <v>36</v>
      </c>
    </row>
    <row r="167" spans="1:16" s="25" customFormat="1" x14ac:dyDescent="0.25">
      <c r="A167" s="165" t="s">
        <v>754</v>
      </c>
      <c r="B167" s="165" t="s">
        <v>755</v>
      </c>
      <c r="C167" s="165" t="s">
        <v>756</v>
      </c>
      <c r="D167" s="165"/>
      <c r="E167" s="178">
        <v>40</v>
      </c>
      <c r="F167" s="180">
        <v>240</v>
      </c>
      <c r="G167" s="165" t="s">
        <v>757</v>
      </c>
      <c r="H167" s="179">
        <v>1</v>
      </c>
      <c r="I167" s="161"/>
      <c r="J167" s="164">
        <v>45672</v>
      </c>
      <c r="K167" s="157" t="s">
        <v>137</v>
      </c>
      <c r="L167" s="157" t="s">
        <v>169</v>
      </c>
      <c r="M167" s="160"/>
      <c r="N167" s="157" t="s">
        <v>57</v>
      </c>
      <c r="O167" s="165" t="s">
        <v>414</v>
      </c>
      <c r="P167" s="157" t="s">
        <v>42</v>
      </c>
    </row>
    <row r="168" spans="1:16" s="25" customFormat="1" x14ac:dyDescent="0.25">
      <c r="A168" s="165" t="s">
        <v>758</v>
      </c>
      <c r="B168" s="165" t="s">
        <v>759</v>
      </c>
      <c r="C168" s="157" t="s">
        <v>760</v>
      </c>
      <c r="D168" s="165"/>
      <c r="E168" s="178">
        <v>57.99</v>
      </c>
      <c r="F168" s="180">
        <v>348</v>
      </c>
      <c r="G168" s="165" t="s">
        <v>761</v>
      </c>
      <c r="H168" s="179" t="s">
        <v>592</v>
      </c>
      <c r="I168" s="160"/>
      <c r="J168" s="164">
        <v>44818</v>
      </c>
      <c r="K168" s="157" t="s">
        <v>762</v>
      </c>
      <c r="L168" s="165" t="s">
        <v>71</v>
      </c>
      <c r="M168" s="179"/>
      <c r="N168" s="165" t="s">
        <v>72</v>
      </c>
      <c r="O168" s="157" t="s">
        <v>66</v>
      </c>
      <c r="P168" s="157" t="s">
        <v>36</v>
      </c>
    </row>
    <row r="169" spans="1:16" s="25" customFormat="1" x14ac:dyDescent="0.25">
      <c r="A169" s="166" t="s">
        <v>763</v>
      </c>
      <c r="B169" s="166" t="s">
        <v>764</v>
      </c>
      <c r="C169" s="166"/>
      <c r="D169" s="167" t="s">
        <v>75</v>
      </c>
      <c r="E169" s="168">
        <v>26.9</v>
      </c>
      <c r="F169" s="168">
        <v>269</v>
      </c>
      <c r="G169" s="172" t="s">
        <v>765</v>
      </c>
      <c r="H169" s="169">
        <v>1</v>
      </c>
      <c r="I169" s="170" t="s">
        <v>75</v>
      </c>
      <c r="J169" s="171">
        <v>45992</v>
      </c>
      <c r="K169" s="166" t="s">
        <v>163</v>
      </c>
      <c r="L169" s="166" t="s">
        <v>112</v>
      </c>
      <c r="M169" s="173" t="s">
        <v>79</v>
      </c>
      <c r="N169" s="172" t="s">
        <v>37</v>
      </c>
      <c r="O169" s="166" t="s">
        <v>66</v>
      </c>
      <c r="P169" s="166" t="s">
        <v>43</v>
      </c>
    </row>
    <row r="170" spans="1:16" s="25" customFormat="1" x14ac:dyDescent="0.25">
      <c r="A170" s="157" t="s">
        <v>766</v>
      </c>
      <c r="B170" s="157"/>
      <c r="C170" s="157" t="s">
        <v>767</v>
      </c>
      <c r="D170" s="158"/>
      <c r="E170" s="159">
        <v>23.99</v>
      </c>
      <c r="F170" s="159">
        <v>239.9</v>
      </c>
      <c r="G170" s="157" t="s">
        <v>768</v>
      </c>
      <c r="H170" s="160" t="s">
        <v>234</v>
      </c>
      <c r="I170" s="161"/>
      <c r="J170" s="162">
        <v>43553</v>
      </c>
      <c r="K170" s="157" t="s">
        <v>66</v>
      </c>
      <c r="L170" s="165" t="s">
        <v>169</v>
      </c>
      <c r="M170" s="160"/>
      <c r="N170" s="157" t="s">
        <v>57</v>
      </c>
      <c r="O170" s="157" t="s">
        <v>290</v>
      </c>
      <c r="P170" s="157" t="s">
        <v>36</v>
      </c>
    </row>
    <row r="171" spans="1:16" s="25" customFormat="1" x14ac:dyDescent="0.25">
      <c r="A171" s="165" t="s">
        <v>769</v>
      </c>
      <c r="B171" s="165" t="s">
        <v>770</v>
      </c>
      <c r="C171" s="157" t="s">
        <v>771</v>
      </c>
      <c r="D171" s="165"/>
      <c r="E171" s="178">
        <v>33.99</v>
      </c>
      <c r="F171" s="180">
        <v>339.9</v>
      </c>
      <c r="G171" s="165" t="s">
        <v>772</v>
      </c>
      <c r="H171" s="179">
        <v>4</v>
      </c>
      <c r="I171" s="161"/>
      <c r="J171" s="164">
        <v>44951</v>
      </c>
      <c r="K171" s="157" t="s">
        <v>66</v>
      </c>
      <c r="L171" s="165" t="s">
        <v>169</v>
      </c>
      <c r="M171" s="179"/>
      <c r="N171" s="165" t="s">
        <v>57</v>
      </c>
      <c r="O171" s="165" t="s">
        <v>290</v>
      </c>
      <c r="P171" s="157" t="s">
        <v>36</v>
      </c>
    </row>
    <row r="172" spans="1:16" s="25" customFormat="1" x14ac:dyDescent="0.25">
      <c r="A172" s="165" t="s">
        <v>773</v>
      </c>
      <c r="B172" s="165" t="s">
        <v>774</v>
      </c>
      <c r="C172" s="177" t="s">
        <v>775</v>
      </c>
      <c r="D172" s="165"/>
      <c r="E172" s="189">
        <v>24</v>
      </c>
      <c r="F172" s="180">
        <v>240</v>
      </c>
      <c r="G172" s="165" t="s">
        <v>776</v>
      </c>
      <c r="H172" s="179">
        <v>1</v>
      </c>
      <c r="I172" s="179"/>
      <c r="J172" s="164">
        <v>44797</v>
      </c>
      <c r="K172" s="165" t="s">
        <v>180</v>
      </c>
      <c r="L172" s="157" t="s">
        <v>181</v>
      </c>
      <c r="M172" s="179"/>
      <c r="N172" s="157" t="s">
        <v>65</v>
      </c>
      <c r="O172" s="157" t="s">
        <v>66</v>
      </c>
      <c r="P172" s="183" t="s">
        <v>43</v>
      </c>
    </row>
    <row r="173" spans="1:16" s="25" customFormat="1" x14ac:dyDescent="0.25">
      <c r="A173" s="165" t="s">
        <v>777</v>
      </c>
      <c r="B173" s="186" t="s">
        <v>778</v>
      </c>
      <c r="C173" s="157" t="s">
        <v>779</v>
      </c>
      <c r="D173" s="165"/>
      <c r="E173" s="178">
        <v>28.99</v>
      </c>
      <c r="F173" s="180">
        <v>289.89999999999998</v>
      </c>
      <c r="G173" s="165" t="s">
        <v>780</v>
      </c>
      <c r="H173" s="179">
        <v>4</v>
      </c>
      <c r="I173" s="161"/>
      <c r="J173" s="164">
        <v>43796</v>
      </c>
      <c r="K173" s="157" t="s">
        <v>66</v>
      </c>
      <c r="L173" s="165" t="s">
        <v>90</v>
      </c>
      <c r="M173" s="179"/>
      <c r="N173" s="157" t="s">
        <v>65</v>
      </c>
      <c r="O173" s="157" t="s">
        <v>66</v>
      </c>
      <c r="P173" s="183" t="s">
        <v>36</v>
      </c>
    </row>
    <row r="174" spans="1:16" s="25" customFormat="1" x14ac:dyDescent="0.25">
      <c r="A174" s="157" t="s">
        <v>781</v>
      </c>
      <c r="B174" s="157" t="s">
        <v>782</v>
      </c>
      <c r="C174" s="157" t="s">
        <v>783</v>
      </c>
      <c r="D174" s="165"/>
      <c r="E174" s="159">
        <v>27.99</v>
      </c>
      <c r="F174" s="159">
        <v>279.89999999999998</v>
      </c>
      <c r="G174" s="157" t="s">
        <v>784</v>
      </c>
      <c r="H174" s="160">
        <v>2</v>
      </c>
      <c r="I174" s="160"/>
      <c r="J174" s="164">
        <v>43172</v>
      </c>
      <c r="K174" s="157" t="s">
        <v>66</v>
      </c>
      <c r="L174" s="157" t="s">
        <v>90</v>
      </c>
      <c r="M174" s="179"/>
      <c r="N174" s="157" t="s">
        <v>65</v>
      </c>
      <c r="O174" s="157" t="s">
        <v>66</v>
      </c>
      <c r="P174" s="157" t="s">
        <v>36</v>
      </c>
    </row>
    <row r="175" spans="1:16" s="25" customFormat="1" x14ac:dyDescent="0.25">
      <c r="A175" s="157" t="s">
        <v>785</v>
      </c>
      <c r="B175" s="165" t="s">
        <v>786</v>
      </c>
      <c r="C175" s="157" t="s">
        <v>787</v>
      </c>
      <c r="D175" s="165"/>
      <c r="E175" s="178">
        <v>28.99</v>
      </c>
      <c r="F175" s="180">
        <v>289.89999999999998</v>
      </c>
      <c r="G175" s="165" t="s">
        <v>788</v>
      </c>
      <c r="H175" s="179">
        <v>3</v>
      </c>
      <c r="I175" s="161"/>
      <c r="J175" s="164">
        <v>43999</v>
      </c>
      <c r="K175" s="165" t="s">
        <v>66</v>
      </c>
      <c r="L175" s="165" t="s">
        <v>90</v>
      </c>
      <c r="M175" s="179"/>
      <c r="N175" s="157" t="s">
        <v>65</v>
      </c>
      <c r="O175" s="157" t="s">
        <v>66</v>
      </c>
      <c r="P175" s="183" t="s">
        <v>36</v>
      </c>
    </row>
    <row r="176" spans="1:16" s="25" customFormat="1" x14ac:dyDescent="0.25">
      <c r="A176" s="165" t="s">
        <v>789</v>
      </c>
      <c r="B176" s="165" t="s">
        <v>790</v>
      </c>
      <c r="C176" s="165" t="s">
        <v>791</v>
      </c>
      <c r="D176" s="158"/>
      <c r="E176" s="178">
        <v>23.99</v>
      </c>
      <c r="F176" s="180">
        <v>239.9</v>
      </c>
      <c r="G176" s="165" t="s">
        <v>792</v>
      </c>
      <c r="H176" s="179">
        <v>3</v>
      </c>
      <c r="I176" s="160"/>
      <c r="J176" s="164">
        <v>42065</v>
      </c>
      <c r="K176" s="165" t="s">
        <v>66</v>
      </c>
      <c r="L176" s="165" t="s">
        <v>169</v>
      </c>
      <c r="M176" s="179"/>
      <c r="N176" s="165" t="s">
        <v>72</v>
      </c>
      <c r="O176" s="157" t="s">
        <v>66</v>
      </c>
      <c r="P176" s="157" t="s">
        <v>36</v>
      </c>
    </row>
    <row r="177" spans="1:16" s="25" customFormat="1" x14ac:dyDescent="0.25">
      <c r="A177" s="157" t="s">
        <v>793</v>
      </c>
      <c r="B177" s="157" t="s">
        <v>794</v>
      </c>
      <c r="C177" s="162" t="s">
        <v>795</v>
      </c>
      <c r="D177" s="165"/>
      <c r="E177" s="159">
        <v>49</v>
      </c>
      <c r="F177" s="159">
        <v>294</v>
      </c>
      <c r="G177" s="157" t="s">
        <v>796</v>
      </c>
      <c r="H177" s="160">
        <v>1</v>
      </c>
      <c r="I177" s="160"/>
      <c r="J177" s="164">
        <v>45762</v>
      </c>
      <c r="K177" s="157"/>
      <c r="L177" s="165" t="s">
        <v>71</v>
      </c>
      <c r="M177" s="179"/>
      <c r="N177" s="165" t="s">
        <v>72</v>
      </c>
      <c r="O177" s="157" t="s">
        <v>66</v>
      </c>
      <c r="P177" s="157" t="s">
        <v>42</v>
      </c>
    </row>
    <row r="178" spans="1:16" s="25" customFormat="1" x14ac:dyDescent="0.25">
      <c r="A178" s="165" t="s">
        <v>797</v>
      </c>
      <c r="B178" s="165" t="s">
        <v>798</v>
      </c>
      <c r="C178" s="165" t="s">
        <v>799</v>
      </c>
      <c r="D178" s="165"/>
      <c r="E178" s="178">
        <v>44</v>
      </c>
      <c r="F178" s="180">
        <v>264</v>
      </c>
      <c r="G178" s="165" t="s">
        <v>800</v>
      </c>
      <c r="H178" s="179">
        <v>9</v>
      </c>
      <c r="I178" s="160"/>
      <c r="J178" s="164">
        <v>45040</v>
      </c>
      <c r="K178" s="165" t="s">
        <v>137</v>
      </c>
      <c r="L178" s="165" t="s">
        <v>169</v>
      </c>
      <c r="M178" s="179"/>
      <c r="N178" s="165" t="s">
        <v>57</v>
      </c>
      <c r="O178" s="165" t="s">
        <v>414</v>
      </c>
      <c r="P178" s="157" t="s">
        <v>42</v>
      </c>
    </row>
    <row r="179" spans="1:16" s="25" customFormat="1" x14ac:dyDescent="0.25">
      <c r="A179" s="165" t="s">
        <v>801</v>
      </c>
      <c r="B179" s="165" t="s">
        <v>802</v>
      </c>
      <c r="C179" s="165" t="s">
        <v>803</v>
      </c>
      <c r="D179" s="158"/>
      <c r="E179" s="178">
        <v>25.99</v>
      </c>
      <c r="F179" s="180">
        <v>259.89999999999998</v>
      </c>
      <c r="G179" s="165" t="s">
        <v>804</v>
      </c>
      <c r="H179" s="179" t="s">
        <v>342</v>
      </c>
      <c r="I179" s="160"/>
      <c r="J179" s="164">
        <v>44796</v>
      </c>
      <c r="K179" s="165" t="s">
        <v>66</v>
      </c>
      <c r="L179" s="165" t="s">
        <v>403</v>
      </c>
      <c r="M179" s="179"/>
      <c r="N179" s="165" t="s">
        <v>72</v>
      </c>
      <c r="O179" s="157" t="s">
        <v>66</v>
      </c>
      <c r="P179" s="157" t="s">
        <v>36</v>
      </c>
    </row>
    <row r="180" spans="1:16" s="25" customFormat="1" x14ac:dyDescent="0.25">
      <c r="A180" s="157" t="s">
        <v>805</v>
      </c>
      <c r="B180" s="157" t="s">
        <v>806</v>
      </c>
      <c r="C180" s="165" t="s">
        <v>807</v>
      </c>
      <c r="D180" s="165"/>
      <c r="E180" s="159">
        <v>23.99</v>
      </c>
      <c r="F180" s="159">
        <v>239.9</v>
      </c>
      <c r="G180" s="157" t="s">
        <v>808</v>
      </c>
      <c r="H180" s="160" t="s">
        <v>234</v>
      </c>
      <c r="I180" s="160"/>
      <c r="J180" s="164">
        <v>43139</v>
      </c>
      <c r="K180" s="157" t="s">
        <v>66</v>
      </c>
      <c r="L180" s="157" t="s">
        <v>169</v>
      </c>
      <c r="M180" s="179"/>
      <c r="N180" s="165" t="s">
        <v>72</v>
      </c>
      <c r="O180" s="157" t="s">
        <v>66</v>
      </c>
      <c r="P180" s="157" t="s">
        <v>36</v>
      </c>
    </row>
    <row r="181" spans="1:16" s="25" customFormat="1" x14ac:dyDescent="0.25">
      <c r="A181" s="157" t="s">
        <v>809</v>
      </c>
      <c r="B181" s="157" t="s">
        <v>810</v>
      </c>
      <c r="C181" s="157" t="s">
        <v>811</v>
      </c>
      <c r="D181" s="158"/>
      <c r="E181" s="159">
        <v>18.989999999999998</v>
      </c>
      <c r="F181" s="159">
        <v>189.9</v>
      </c>
      <c r="G181" s="157" t="s">
        <v>812</v>
      </c>
      <c r="H181" s="160" t="s">
        <v>234</v>
      </c>
      <c r="I181" s="160"/>
      <c r="J181" s="164">
        <v>43375</v>
      </c>
      <c r="K181" s="157" t="s">
        <v>66</v>
      </c>
      <c r="L181" s="157" t="s">
        <v>169</v>
      </c>
      <c r="M181" s="160"/>
      <c r="N181" s="165" t="s">
        <v>72</v>
      </c>
      <c r="O181" s="157" t="s">
        <v>66</v>
      </c>
      <c r="P181" s="183" t="s">
        <v>36</v>
      </c>
    </row>
    <row r="182" spans="1:16" s="25" customFormat="1" x14ac:dyDescent="0.25">
      <c r="A182" s="166" t="s">
        <v>813</v>
      </c>
      <c r="B182" s="166" t="s">
        <v>814</v>
      </c>
      <c r="C182" s="185"/>
      <c r="D182" s="172" t="s">
        <v>75</v>
      </c>
      <c r="E182" s="168">
        <v>24.9</v>
      </c>
      <c r="F182" s="168">
        <v>249</v>
      </c>
      <c r="G182" s="166" t="s">
        <v>815</v>
      </c>
      <c r="H182" s="169">
        <v>1</v>
      </c>
      <c r="I182" s="169" t="s">
        <v>75</v>
      </c>
      <c r="J182" s="176">
        <v>45901</v>
      </c>
      <c r="K182" s="166" t="s">
        <v>123</v>
      </c>
      <c r="L182" s="172" t="s">
        <v>32</v>
      </c>
      <c r="M182" s="173" t="s">
        <v>79</v>
      </c>
      <c r="N182" s="172" t="s">
        <v>27</v>
      </c>
      <c r="O182" s="166" t="s">
        <v>66</v>
      </c>
      <c r="P182" s="166" t="s">
        <v>43</v>
      </c>
    </row>
    <row r="183" spans="1:16" s="25" customFormat="1" x14ac:dyDescent="0.25">
      <c r="A183" s="157" t="s">
        <v>816</v>
      </c>
      <c r="B183" s="157" t="s">
        <v>817</v>
      </c>
      <c r="C183" s="157" t="s">
        <v>818</v>
      </c>
      <c r="D183" s="157"/>
      <c r="E183" s="159">
        <v>24</v>
      </c>
      <c r="F183" s="159">
        <v>240</v>
      </c>
      <c r="G183" s="157" t="s">
        <v>819</v>
      </c>
      <c r="H183" s="160">
        <v>1</v>
      </c>
      <c r="I183" s="160"/>
      <c r="J183" s="164">
        <v>44564</v>
      </c>
      <c r="K183" s="157" t="s">
        <v>180</v>
      </c>
      <c r="L183" s="157" t="s">
        <v>181</v>
      </c>
      <c r="M183" s="160"/>
      <c r="N183" s="157" t="s">
        <v>65</v>
      </c>
      <c r="O183" s="157" t="s">
        <v>66</v>
      </c>
      <c r="P183" s="157" t="s">
        <v>43</v>
      </c>
    </row>
    <row r="184" spans="1:16" s="25" customFormat="1" x14ac:dyDescent="0.25">
      <c r="A184" s="165" t="s">
        <v>820</v>
      </c>
      <c r="B184" s="165" t="s">
        <v>821</v>
      </c>
      <c r="C184" s="157" t="s">
        <v>822</v>
      </c>
      <c r="D184" s="165"/>
      <c r="E184" s="190">
        <v>22.9</v>
      </c>
      <c r="F184" s="180">
        <v>229</v>
      </c>
      <c r="G184" s="165" t="s">
        <v>823</v>
      </c>
      <c r="H184" s="179">
        <v>1</v>
      </c>
      <c r="I184" s="161"/>
      <c r="J184" s="164">
        <v>45320</v>
      </c>
      <c r="K184" s="165" t="s">
        <v>129</v>
      </c>
      <c r="L184" s="157" t="s">
        <v>124</v>
      </c>
      <c r="M184" s="179"/>
      <c r="N184" s="157" t="s">
        <v>65</v>
      </c>
      <c r="O184" s="157" t="s">
        <v>66</v>
      </c>
      <c r="P184" s="157" t="s">
        <v>43</v>
      </c>
    </row>
    <row r="185" spans="1:16" s="25" customFormat="1" x14ac:dyDescent="0.25">
      <c r="A185" s="165" t="s">
        <v>824</v>
      </c>
      <c r="B185" s="165" t="s">
        <v>825</v>
      </c>
      <c r="C185" s="165" t="s">
        <v>826</v>
      </c>
      <c r="D185" s="165"/>
      <c r="E185" s="178">
        <v>29.9</v>
      </c>
      <c r="F185" s="180">
        <v>299</v>
      </c>
      <c r="G185" s="165" t="s">
        <v>827</v>
      </c>
      <c r="H185" s="179">
        <v>1</v>
      </c>
      <c r="I185" s="161"/>
      <c r="J185" s="164">
        <v>45559</v>
      </c>
      <c r="K185" s="165" t="s">
        <v>123</v>
      </c>
      <c r="L185" s="157" t="s">
        <v>124</v>
      </c>
      <c r="M185" s="179"/>
      <c r="N185" s="157" t="s">
        <v>65</v>
      </c>
      <c r="O185" s="157" t="s">
        <v>66</v>
      </c>
      <c r="P185" s="157" t="s">
        <v>43</v>
      </c>
    </row>
    <row r="186" spans="1:16" s="25" customFormat="1" x14ac:dyDescent="0.25">
      <c r="A186" s="165" t="s">
        <v>828</v>
      </c>
      <c r="B186" s="165" t="s">
        <v>829</v>
      </c>
      <c r="C186" s="165" t="s">
        <v>830</v>
      </c>
      <c r="D186" s="158"/>
      <c r="E186" s="178">
        <v>29</v>
      </c>
      <c r="F186" s="180">
        <v>290</v>
      </c>
      <c r="G186" s="165" t="s">
        <v>831</v>
      </c>
      <c r="H186" s="179">
        <v>4</v>
      </c>
      <c r="I186" s="160"/>
      <c r="J186" s="164">
        <v>45156</v>
      </c>
      <c r="K186" s="165" t="s">
        <v>129</v>
      </c>
      <c r="L186" s="157" t="s">
        <v>124</v>
      </c>
      <c r="M186" s="179"/>
      <c r="N186" s="157" t="s">
        <v>65</v>
      </c>
      <c r="O186" s="157" t="s">
        <v>66</v>
      </c>
      <c r="P186" s="157" t="s">
        <v>43</v>
      </c>
    </row>
    <row r="187" spans="1:16" s="25" customFormat="1" x14ac:dyDescent="0.25">
      <c r="A187" s="157" t="s">
        <v>832</v>
      </c>
      <c r="B187" s="157" t="s">
        <v>833</v>
      </c>
      <c r="C187" s="157" t="s">
        <v>834</v>
      </c>
      <c r="D187" s="157"/>
      <c r="E187" s="159">
        <v>28.99</v>
      </c>
      <c r="F187" s="159">
        <v>289.89999999999998</v>
      </c>
      <c r="G187" s="157" t="s">
        <v>835</v>
      </c>
      <c r="H187" s="160" t="s">
        <v>234</v>
      </c>
      <c r="I187" s="160"/>
      <c r="J187" s="164">
        <v>43651</v>
      </c>
      <c r="K187" s="157" t="s">
        <v>66</v>
      </c>
      <c r="L187" s="165" t="s">
        <v>169</v>
      </c>
      <c r="M187" s="160"/>
      <c r="N187" s="165" t="s">
        <v>72</v>
      </c>
      <c r="O187" s="157" t="s">
        <v>66</v>
      </c>
      <c r="P187" s="157" t="s">
        <v>36</v>
      </c>
    </row>
    <row r="188" spans="1:16" s="25" customFormat="1" x14ac:dyDescent="0.25">
      <c r="A188" s="165" t="s">
        <v>836</v>
      </c>
      <c r="B188" s="165" t="s">
        <v>837</v>
      </c>
      <c r="C188" s="165" t="s">
        <v>838</v>
      </c>
      <c r="D188" s="165"/>
      <c r="E188" s="178">
        <v>38.99</v>
      </c>
      <c r="F188" s="180">
        <v>390</v>
      </c>
      <c r="G188" s="165" t="s">
        <v>839</v>
      </c>
      <c r="H188" s="179" t="s">
        <v>592</v>
      </c>
      <c r="I188" s="161"/>
      <c r="J188" s="164">
        <v>45572</v>
      </c>
      <c r="K188" s="165"/>
      <c r="L188" s="165" t="s">
        <v>71</v>
      </c>
      <c r="M188" s="179"/>
      <c r="N188" s="165" t="s">
        <v>72</v>
      </c>
      <c r="O188" s="157" t="s">
        <v>66</v>
      </c>
      <c r="P188" s="157" t="s">
        <v>36</v>
      </c>
    </row>
    <row r="189" spans="1:16" s="25" customFormat="1" x14ac:dyDescent="0.25">
      <c r="A189" s="165" t="s">
        <v>840</v>
      </c>
      <c r="B189" s="165" t="s">
        <v>841</v>
      </c>
      <c r="C189" s="157" t="s">
        <v>842</v>
      </c>
      <c r="D189" s="165"/>
      <c r="E189" s="178">
        <v>24.9</v>
      </c>
      <c r="F189" s="180">
        <v>249</v>
      </c>
      <c r="G189" s="165" t="s">
        <v>843</v>
      </c>
      <c r="H189" s="179">
        <v>1</v>
      </c>
      <c r="I189" s="161"/>
      <c r="J189" s="164">
        <v>44410</v>
      </c>
      <c r="K189" s="157" t="s">
        <v>289</v>
      </c>
      <c r="L189" s="165" t="s">
        <v>71</v>
      </c>
      <c r="M189" s="179"/>
      <c r="N189" s="165" t="s">
        <v>72</v>
      </c>
      <c r="O189" s="157" t="s">
        <v>66</v>
      </c>
      <c r="P189" s="157" t="s">
        <v>43</v>
      </c>
    </row>
    <row r="190" spans="1:16" s="25" customFormat="1" x14ac:dyDescent="0.25">
      <c r="A190" s="157" t="s">
        <v>844</v>
      </c>
      <c r="B190" s="157" t="s">
        <v>845</v>
      </c>
      <c r="C190" s="157" t="s">
        <v>846</v>
      </c>
      <c r="D190" s="157"/>
      <c r="E190" s="159">
        <v>24</v>
      </c>
      <c r="F190" s="159">
        <v>240</v>
      </c>
      <c r="G190" s="157" t="s">
        <v>847</v>
      </c>
      <c r="H190" s="160">
        <v>1</v>
      </c>
      <c r="I190" s="160"/>
      <c r="J190" s="162">
        <v>44344</v>
      </c>
      <c r="K190" s="157" t="s">
        <v>101</v>
      </c>
      <c r="L190" s="165" t="s">
        <v>102</v>
      </c>
      <c r="M190" s="160"/>
      <c r="N190" s="157" t="s">
        <v>65</v>
      </c>
      <c r="O190" s="157" t="s">
        <v>66</v>
      </c>
      <c r="P190" s="157" t="s">
        <v>43</v>
      </c>
    </row>
    <row r="191" spans="1:16" s="25" customFormat="1" x14ac:dyDescent="0.25">
      <c r="A191" s="165" t="s">
        <v>848</v>
      </c>
      <c r="B191" s="165" t="s">
        <v>849</v>
      </c>
      <c r="C191" s="165" t="s">
        <v>850</v>
      </c>
      <c r="D191" s="158"/>
      <c r="E191" s="178">
        <v>19</v>
      </c>
      <c r="F191" s="180">
        <v>190</v>
      </c>
      <c r="G191" s="165" t="s">
        <v>851</v>
      </c>
      <c r="H191" s="179">
        <v>1</v>
      </c>
      <c r="I191" s="160"/>
      <c r="J191" s="164">
        <v>45142</v>
      </c>
      <c r="K191" s="165" t="s">
        <v>706</v>
      </c>
      <c r="L191" s="165" t="s">
        <v>102</v>
      </c>
      <c r="M191" s="179"/>
      <c r="N191" s="157" t="s">
        <v>65</v>
      </c>
      <c r="O191" s="157" t="s">
        <v>66</v>
      </c>
      <c r="P191" s="157" t="s">
        <v>43</v>
      </c>
    </row>
    <row r="192" spans="1:16" s="25" customFormat="1" x14ac:dyDescent="0.25">
      <c r="A192" s="165" t="s">
        <v>852</v>
      </c>
      <c r="B192" s="165" t="s">
        <v>853</v>
      </c>
      <c r="C192" s="165" t="s">
        <v>854</v>
      </c>
      <c r="D192" s="158"/>
      <c r="E192" s="178">
        <v>28.9</v>
      </c>
      <c r="F192" s="178">
        <v>289</v>
      </c>
      <c r="G192" s="165" t="s">
        <v>855</v>
      </c>
      <c r="H192" s="179">
        <v>1</v>
      </c>
      <c r="I192" s="160"/>
      <c r="J192" s="164">
        <v>44664</v>
      </c>
      <c r="K192" s="165" t="s">
        <v>289</v>
      </c>
      <c r="L192" s="165" t="s">
        <v>71</v>
      </c>
      <c r="M192" s="179"/>
      <c r="N192" s="165" t="s">
        <v>72</v>
      </c>
      <c r="O192" s="157" t="s">
        <v>66</v>
      </c>
      <c r="P192" s="157" t="s">
        <v>43</v>
      </c>
    </row>
    <row r="193" spans="1:16" s="25" customFormat="1" x14ac:dyDescent="0.25">
      <c r="A193" s="165" t="s">
        <v>856</v>
      </c>
      <c r="B193" s="165" t="s">
        <v>857</v>
      </c>
      <c r="C193" s="165" t="s">
        <v>858</v>
      </c>
      <c r="D193" s="158"/>
      <c r="E193" s="178">
        <v>35.99</v>
      </c>
      <c r="F193" s="178">
        <v>107.97</v>
      </c>
      <c r="G193" s="165" t="s">
        <v>859</v>
      </c>
      <c r="H193" s="179" t="s">
        <v>234</v>
      </c>
      <c r="I193" s="160"/>
      <c r="J193" s="164">
        <v>43777</v>
      </c>
      <c r="K193" s="165" t="s">
        <v>168</v>
      </c>
      <c r="L193" s="165" t="s">
        <v>169</v>
      </c>
      <c r="M193" s="179"/>
      <c r="N193" s="165" t="s">
        <v>72</v>
      </c>
      <c r="O193" s="157" t="s">
        <v>66</v>
      </c>
      <c r="P193" s="157" t="s">
        <v>36</v>
      </c>
    </row>
    <row r="194" spans="1:16" s="25" customFormat="1" x14ac:dyDescent="0.25">
      <c r="A194" s="165" t="s">
        <v>860</v>
      </c>
      <c r="B194" s="165" t="s">
        <v>861</v>
      </c>
      <c r="C194" s="165" t="s">
        <v>862</v>
      </c>
      <c r="D194" s="165"/>
      <c r="E194" s="178">
        <v>26.95</v>
      </c>
      <c r="F194" s="180">
        <v>270</v>
      </c>
      <c r="G194" s="165" t="s">
        <v>863</v>
      </c>
      <c r="H194" s="179">
        <v>1</v>
      </c>
      <c r="I194" s="161"/>
      <c r="J194" s="164">
        <v>42331</v>
      </c>
      <c r="K194" s="157" t="s">
        <v>89</v>
      </c>
      <c r="L194" s="165" t="s">
        <v>90</v>
      </c>
      <c r="M194" s="179"/>
      <c r="N194" s="157" t="s">
        <v>65</v>
      </c>
      <c r="O194" s="157" t="s">
        <v>66</v>
      </c>
      <c r="P194" s="157" t="s">
        <v>91</v>
      </c>
    </row>
    <row r="195" spans="1:16" s="25" customFormat="1" x14ac:dyDescent="0.25">
      <c r="A195" s="166" t="s">
        <v>864</v>
      </c>
      <c r="B195" s="166" t="s">
        <v>865</v>
      </c>
      <c r="C195" s="185"/>
      <c r="D195" s="167" t="s">
        <v>75</v>
      </c>
      <c r="E195" s="168">
        <v>22</v>
      </c>
      <c r="F195" s="168">
        <v>220</v>
      </c>
      <c r="G195" s="166" t="s">
        <v>866</v>
      </c>
      <c r="H195" s="169">
        <v>1</v>
      </c>
      <c r="I195" s="169" t="s">
        <v>75</v>
      </c>
      <c r="J195" s="176">
        <v>46023</v>
      </c>
      <c r="K195" s="166" t="s">
        <v>117</v>
      </c>
      <c r="L195" s="166" t="s">
        <v>31</v>
      </c>
      <c r="M195" s="173" t="s">
        <v>79</v>
      </c>
      <c r="N195" s="172" t="s">
        <v>27</v>
      </c>
      <c r="O195" s="166" t="s">
        <v>66</v>
      </c>
      <c r="P195" s="166" t="s">
        <v>43</v>
      </c>
    </row>
    <row r="196" spans="1:16" s="25" customFormat="1" x14ac:dyDescent="0.25">
      <c r="A196" s="165" t="s">
        <v>867</v>
      </c>
      <c r="B196" s="165" t="s">
        <v>868</v>
      </c>
      <c r="C196" s="157" t="s">
        <v>869</v>
      </c>
      <c r="D196" s="165"/>
      <c r="E196" s="178">
        <v>24.9</v>
      </c>
      <c r="F196" s="180">
        <v>249</v>
      </c>
      <c r="G196" s="165" t="s">
        <v>870</v>
      </c>
      <c r="H196" s="179">
        <v>3</v>
      </c>
      <c r="I196" s="161"/>
      <c r="J196" s="164">
        <v>44687</v>
      </c>
      <c r="K196" s="157" t="s">
        <v>186</v>
      </c>
      <c r="L196" s="165" t="s">
        <v>187</v>
      </c>
      <c r="M196" s="179"/>
      <c r="N196" s="165" t="s">
        <v>72</v>
      </c>
      <c r="O196" s="157" t="s">
        <v>66</v>
      </c>
      <c r="P196" s="157" t="s">
        <v>43</v>
      </c>
    </row>
    <row r="197" spans="1:16" s="25" customFormat="1" x14ac:dyDescent="0.25">
      <c r="A197" s="157" t="s">
        <v>871</v>
      </c>
      <c r="B197" s="157" t="s">
        <v>872</v>
      </c>
      <c r="C197" s="157" t="s">
        <v>873</v>
      </c>
      <c r="D197" s="165"/>
      <c r="E197" s="159">
        <v>29</v>
      </c>
      <c r="F197" s="159">
        <v>290</v>
      </c>
      <c r="G197" s="157" t="s">
        <v>874</v>
      </c>
      <c r="H197" s="160">
        <v>1</v>
      </c>
      <c r="I197" s="161"/>
      <c r="J197" s="162">
        <v>44894</v>
      </c>
      <c r="K197" s="157" t="s">
        <v>101</v>
      </c>
      <c r="L197" s="165" t="s">
        <v>102</v>
      </c>
      <c r="M197" s="160"/>
      <c r="N197" s="157" t="s">
        <v>65</v>
      </c>
      <c r="O197" s="157" t="s">
        <v>66</v>
      </c>
      <c r="P197" s="157" t="s">
        <v>43</v>
      </c>
    </row>
    <row r="198" spans="1:16" s="25" customFormat="1" x14ac:dyDescent="0.25">
      <c r="A198" s="157" t="s">
        <v>875</v>
      </c>
      <c r="B198" s="157" t="s">
        <v>876</v>
      </c>
      <c r="C198" s="157" t="s">
        <v>877</v>
      </c>
      <c r="D198" s="157"/>
      <c r="E198" s="159">
        <v>34.9</v>
      </c>
      <c r="F198" s="159">
        <v>349</v>
      </c>
      <c r="G198" s="157" t="s">
        <v>878</v>
      </c>
      <c r="H198" s="160">
        <v>12</v>
      </c>
      <c r="I198" s="160"/>
      <c r="J198" s="164">
        <v>44845</v>
      </c>
      <c r="K198" s="157" t="s">
        <v>186</v>
      </c>
      <c r="L198" s="165" t="s">
        <v>187</v>
      </c>
      <c r="M198" s="160"/>
      <c r="N198" s="165" t="s">
        <v>72</v>
      </c>
      <c r="O198" s="157" t="s">
        <v>66</v>
      </c>
      <c r="P198" s="157" t="s">
        <v>43</v>
      </c>
    </row>
    <row r="199" spans="1:16" s="25" customFormat="1" x14ac:dyDescent="0.25">
      <c r="A199" s="165" t="s">
        <v>879</v>
      </c>
      <c r="B199" s="165" t="s">
        <v>880</v>
      </c>
      <c r="C199" s="165" t="s">
        <v>881</v>
      </c>
      <c r="D199" s="165"/>
      <c r="E199" s="178">
        <v>19</v>
      </c>
      <c r="F199" s="180">
        <v>190</v>
      </c>
      <c r="G199" s="165" t="s">
        <v>882</v>
      </c>
      <c r="H199" s="179">
        <v>1</v>
      </c>
      <c r="I199" s="184"/>
      <c r="J199" s="162">
        <v>45268</v>
      </c>
      <c r="K199" s="157"/>
      <c r="L199" s="157" t="s">
        <v>64</v>
      </c>
      <c r="M199" s="160"/>
      <c r="N199" s="157" t="s">
        <v>65</v>
      </c>
      <c r="O199" s="157" t="s">
        <v>66</v>
      </c>
      <c r="P199" s="157" t="s">
        <v>43</v>
      </c>
    </row>
    <row r="200" spans="1:16" s="25" customFormat="1" x14ac:dyDescent="0.25">
      <c r="A200" s="166" t="s">
        <v>883</v>
      </c>
      <c r="B200" s="166" t="s">
        <v>884</v>
      </c>
      <c r="C200" s="185"/>
      <c r="D200" s="166" t="s">
        <v>75</v>
      </c>
      <c r="E200" s="168">
        <v>26</v>
      </c>
      <c r="F200" s="168">
        <v>260</v>
      </c>
      <c r="G200" s="166" t="s">
        <v>885</v>
      </c>
      <c r="H200" s="169">
        <v>1</v>
      </c>
      <c r="I200" s="169" t="s">
        <v>75</v>
      </c>
      <c r="J200" s="176">
        <v>46054</v>
      </c>
      <c r="K200" s="166" t="s">
        <v>129</v>
      </c>
      <c r="L200" s="172" t="s">
        <v>250</v>
      </c>
      <c r="M200" s="173" t="s">
        <v>79</v>
      </c>
      <c r="N200" s="172" t="s">
        <v>27</v>
      </c>
      <c r="O200" s="166" t="s">
        <v>66</v>
      </c>
      <c r="P200" s="166" t="s">
        <v>43</v>
      </c>
    </row>
    <row r="201" spans="1:16" s="25" customFormat="1" x14ac:dyDescent="0.25">
      <c r="A201" s="172" t="s">
        <v>886</v>
      </c>
      <c r="B201" s="172" t="s">
        <v>887</v>
      </c>
      <c r="C201" s="166"/>
      <c r="D201" s="172" t="s">
        <v>75</v>
      </c>
      <c r="E201" s="174">
        <v>24.9</v>
      </c>
      <c r="F201" s="181">
        <v>249</v>
      </c>
      <c r="G201" s="172" t="s">
        <v>888</v>
      </c>
      <c r="H201" s="175">
        <v>1</v>
      </c>
      <c r="I201" s="169" t="s">
        <v>75</v>
      </c>
      <c r="J201" s="176">
        <v>45962</v>
      </c>
      <c r="K201" s="172" t="s">
        <v>129</v>
      </c>
      <c r="L201" s="172" t="s">
        <v>250</v>
      </c>
      <c r="M201" s="173" t="s">
        <v>79</v>
      </c>
      <c r="N201" s="172" t="s">
        <v>27</v>
      </c>
      <c r="O201" s="166" t="s">
        <v>66</v>
      </c>
      <c r="P201" s="166" t="s">
        <v>43</v>
      </c>
    </row>
    <row r="202" spans="1:16" s="25" customFormat="1" x14ac:dyDescent="0.25">
      <c r="A202" s="157" t="s">
        <v>889</v>
      </c>
      <c r="B202" s="157" t="s">
        <v>890</v>
      </c>
      <c r="C202" s="157" t="s">
        <v>891</v>
      </c>
      <c r="D202" s="165"/>
      <c r="E202" s="159">
        <v>35.99</v>
      </c>
      <c r="F202" s="159">
        <v>360</v>
      </c>
      <c r="G202" s="157" t="s">
        <v>892</v>
      </c>
      <c r="H202" s="160">
        <v>1</v>
      </c>
      <c r="I202" s="160"/>
      <c r="J202" s="164">
        <v>45398</v>
      </c>
      <c r="K202" s="157"/>
      <c r="L202" s="165" t="s">
        <v>71</v>
      </c>
      <c r="M202" s="179"/>
      <c r="N202" s="165" t="s">
        <v>72</v>
      </c>
      <c r="O202" s="157" t="s">
        <v>66</v>
      </c>
      <c r="P202" s="157" t="s">
        <v>36</v>
      </c>
    </row>
    <row r="203" spans="1:16" s="25" customFormat="1" x14ac:dyDescent="0.25">
      <c r="A203" s="165" t="s">
        <v>893</v>
      </c>
      <c r="B203" s="165" t="s">
        <v>894</v>
      </c>
      <c r="C203" s="177" t="s">
        <v>895</v>
      </c>
      <c r="D203" s="165"/>
      <c r="E203" s="178">
        <v>28.99</v>
      </c>
      <c r="F203" s="180">
        <v>289.89999999999998</v>
      </c>
      <c r="G203" s="165" t="s">
        <v>896</v>
      </c>
      <c r="H203" s="179">
        <v>1</v>
      </c>
      <c r="I203" s="161"/>
      <c r="J203" s="162">
        <v>44882</v>
      </c>
      <c r="K203" s="165"/>
      <c r="L203" s="165" t="s">
        <v>71</v>
      </c>
      <c r="M203" s="179"/>
      <c r="N203" s="165" t="s">
        <v>72</v>
      </c>
      <c r="O203" s="157" t="s">
        <v>66</v>
      </c>
      <c r="P203" s="157" t="s">
        <v>36</v>
      </c>
    </row>
    <row r="204" spans="1:16" s="25" customFormat="1" x14ac:dyDescent="0.25">
      <c r="A204" s="165" t="s">
        <v>897</v>
      </c>
      <c r="B204" s="165" t="s">
        <v>898</v>
      </c>
      <c r="C204" s="165" t="s">
        <v>899</v>
      </c>
      <c r="D204" s="158"/>
      <c r="E204" s="178">
        <v>24.9</v>
      </c>
      <c r="F204" s="180">
        <v>249</v>
      </c>
      <c r="G204" s="165" t="s">
        <v>900</v>
      </c>
      <c r="H204" s="179">
        <v>1</v>
      </c>
      <c r="I204" s="161"/>
      <c r="J204" s="164">
        <v>45544</v>
      </c>
      <c r="K204" s="165" t="s">
        <v>77</v>
      </c>
      <c r="L204" s="165" t="s">
        <v>96</v>
      </c>
      <c r="M204" s="179"/>
      <c r="N204" s="157" t="s">
        <v>65</v>
      </c>
      <c r="O204" s="157" t="s">
        <v>66</v>
      </c>
      <c r="P204" s="157" t="s">
        <v>43</v>
      </c>
    </row>
    <row r="205" spans="1:16" s="25" customFormat="1" x14ac:dyDescent="0.25">
      <c r="A205" s="165" t="s">
        <v>901</v>
      </c>
      <c r="B205" s="165" t="s">
        <v>902</v>
      </c>
      <c r="C205" s="165" t="s">
        <v>903</v>
      </c>
      <c r="D205" s="158"/>
      <c r="E205" s="190">
        <v>24</v>
      </c>
      <c r="F205" s="180">
        <v>240</v>
      </c>
      <c r="G205" s="165" t="s">
        <v>904</v>
      </c>
      <c r="H205" s="179">
        <v>1</v>
      </c>
      <c r="I205" s="160"/>
      <c r="J205" s="164">
        <v>45250</v>
      </c>
      <c r="K205" s="165" t="s">
        <v>129</v>
      </c>
      <c r="L205" s="157" t="s">
        <v>124</v>
      </c>
      <c r="M205" s="179"/>
      <c r="N205" s="157" t="s">
        <v>65</v>
      </c>
      <c r="O205" s="157" t="s">
        <v>66</v>
      </c>
      <c r="P205" s="157" t="s">
        <v>43</v>
      </c>
    </row>
    <row r="206" spans="1:16" s="25" customFormat="1" x14ac:dyDescent="0.25">
      <c r="A206" s="157" t="s">
        <v>905</v>
      </c>
      <c r="B206" s="157" t="s">
        <v>906</v>
      </c>
      <c r="C206" s="157" t="s">
        <v>907</v>
      </c>
      <c r="D206" s="158"/>
      <c r="E206" s="159">
        <v>22</v>
      </c>
      <c r="F206" s="159">
        <v>220</v>
      </c>
      <c r="G206" s="157" t="s">
        <v>908</v>
      </c>
      <c r="H206" s="160">
        <v>1</v>
      </c>
      <c r="I206" s="160"/>
      <c r="J206" s="162">
        <v>44740</v>
      </c>
      <c r="K206" s="157" t="s">
        <v>66</v>
      </c>
      <c r="L206" s="157" t="s">
        <v>64</v>
      </c>
      <c r="M206" s="160"/>
      <c r="N206" s="157" t="s">
        <v>65</v>
      </c>
      <c r="O206" s="157" t="s">
        <v>66</v>
      </c>
      <c r="P206" s="157" t="s">
        <v>152</v>
      </c>
    </row>
    <row r="207" spans="1:16" s="25" customFormat="1" x14ac:dyDescent="0.25">
      <c r="A207" s="165" t="s">
        <v>909</v>
      </c>
      <c r="B207" s="165" t="s">
        <v>910</v>
      </c>
      <c r="C207" s="157" t="s">
        <v>911</v>
      </c>
      <c r="D207" s="165" t="s">
        <v>75</v>
      </c>
      <c r="E207" s="178">
        <v>62.99</v>
      </c>
      <c r="F207" s="180">
        <v>378</v>
      </c>
      <c r="G207" s="165" t="s">
        <v>912</v>
      </c>
      <c r="H207" s="179" t="s">
        <v>234</v>
      </c>
      <c r="I207" s="160"/>
      <c r="J207" s="164">
        <v>42850</v>
      </c>
      <c r="K207" s="165" t="s">
        <v>66</v>
      </c>
      <c r="L207" s="165" t="s">
        <v>169</v>
      </c>
      <c r="M207" s="179"/>
      <c r="N207" s="165" t="s">
        <v>72</v>
      </c>
      <c r="O207" s="157" t="s">
        <v>66</v>
      </c>
      <c r="P207" s="157" t="s">
        <v>36</v>
      </c>
    </row>
    <row r="208" spans="1:16" s="25" customFormat="1" x14ac:dyDescent="0.25">
      <c r="A208" s="165" t="s">
        <v>913</v>
      </c>
      <c r="B208" s="165" t="s">
        <v>914</v>
      </c>
      <c r="C208" s="165" t="s">
        <v>915</v>
      </c>
      <c r="D208" s="158"/>
      <c r="E208" s="178">
        <v>29.9</v>
      </c>
      <c r="F208" s="180">
        <v>299</v>
      </c>
      <c r="G208" s="165" t="s">
        <v>916</v>
      </c>
      <c r="H208" s="179">
        <v>2</v>
      </c>
      <c r="I208" s="160"/>
      <c r="J208" s="164">
        <v>42857</v>
      </c>
      <c r="K208" s="165" t="s">
        <v>917</v>
      </c>
      <c r="L208" s="165" t="s">
        <v>90</v>
      </c>
      <c r="M208" s="179"/>
      <c r="N208" s="157" t="s">
        <v>65</v>
      </c>
      <c r="O208" s="157" t="s">
        <v>66</v>
      </c>
      <c r="P208" s="157" t="s">
        <v>918</v>
      </c>
    </row>
    <row r="209" spans="1:16" s="25" customFormat="1" x14ac:dyDescent="0.25">
      <c r="A209" s="157" t="s">
        <v>919</v>
      </c>
      <c r="B209" s="157" t="s">
        <v>920</v>
      </c>
      <c r="C209" s="157" t="s">
        <v>921</v>
      </c>
      <c r="D209" s="158"/>
      <c r="E209" s="159">
        <v>47.99</v>
      </c>
      <c r="F209" s="159">
        <v>448.6</v>
      </c>
      <c r="G209" s="157" t="s">
        <v>922</v>
      </c>
      <c r="H209" s="160">
        <v>1</v>
      </c>
      <c r="I209" s="160"/>
      <c r="J209" s="164">
        <v>45219</v>
      </c>
      <c r="K209" s="157"/>
      <c r="L209" s="157" t="s">
        <v>181</v>
      </c>
      <c r="M209" s="160"/>
      <c r="N209" s="157" t="s">
        <v>65</v>
      </c>
      <c r="O209" s="157" t="s">
        <v>66</v>
      </c>
      <c r="P209" s="157" t="s">
        <v>40</v>
      </c>
    </row>
    <row r="210" spans="1:16" s="25" customFormat="1" x14ac:dyDescent="0.25">
      <c r="A210" s="165" t="s">
        <v>923</v>
      </c>
      <c r="B210" s="165" t="s">
        <v>924</v>
      </c>
      <c r="C210" s="165" t="s">
        <v>925</v>
      </c>
      <c r="D210" s="158"/>
      <c r="E210" s="178">
        <v>24</v>
      </c>
      <c r="F210" s="180">
        <v>240</v>
      </c>
      <c r="G210" s="165" t="s">
        <v>926</v>
      </c>
      <c r="H210" s="179">
        <v>1</v>
      </c>
      <c r="I210" s="160"/>
      <c r="J210" s="164">
        <v>44831</v>
      </c>
      <c r="K210" s="165" t="s">
        <v>463</v>
      </c>
      <c r="L210" s="157" t="s">
        <v>464</v>
      </c>
      <c r="M210" s="179"/>
      <c r="N210" s="157" t="s">
        <v>65</v>
      </c>
      <c r="O210" s="157" t="s">
        <v>66</v>
      </c>
      <c r="P210" s="157" t="s">
        <v>43</v>
      </c>
    </row>
    <row r="211" spans="1:16" s="25" customFormat="1" x14ac:dyDescent="0.25">
      <c r="A211" s="157" t="s">
        <v>927</v>
      </c>
      <c r="B211" s="165" t="s">
        <v>928</v>
      </c>
      <c r="C211" s="157" t="s">
        <v>929</v>
      </c>
      <c r="D211" s="165"/>
      <c r="E211" s="178">
        <v>49</v>
      </c>
      <c r="F211" s="180">
        <v>294</v>
      </c>
      <c r="G211" s="165" t="s">
        <v>930</v>
      </c>
      <c r="H211" s="179">
        <v>8</v>
      </c>
      <c r="I211" s="161"/>
      <c r="J211" s="164">
        <v>45378</v>
      </c>
      <c r="K211" s="165" t="s">
        <v>137</v>
      </c>
      <c r="L211" s="165" t="s">
        <v>169</v>
      </c>
      <c r="M211" s="179"/>
      <c r="N211" s="165" t="s">
        <v>57</v>
      </c>
      <c r="O211" s="165" t="s">
        <v>931</v>
      </c>
      <c r="P211" s="157" t="s">
        <v>42</v>
      </c>
    </row>
    <row r="212" spans="1:16" s="25" customFormat="1" x14ac:dyDescent="0.25">
      <c r="A212" s="157" t="s">
        <v>932</v>
      </c>
      <c r="B212" s="157" t="s">
        <v>933</v>
      </c>
      <c r="C212" s="157" t="s">
        <v>934</v>
      </c>
      <c r="D212" s="158"/>
      <c r="E212" s="159">
        <v>29.9</v>
      </c>
      <c r="F212" s="159">
        <v>299</v>
      </c>
      <c r="G212" s="157" t="s">
        <v>935</v>
      </c>
      <c r="H212" s="160">
        <v>4</v>
      </c>
      <c r="I212" s="161"/>
      <c r="J212" s="162">
        <v>45049</v>
      </c>
      <c r="K212" s="157" t="s">
        <v>936</v>
      </c>
      <c r="L212" s="157" t="s">
        <v>169</v>
      </c>
      <c r="M212" s="160"/>
      <c r="N212" s="157" t="s">
        <v>57</v>
      </c>
      <c r="O212" s="157" t="s">
        <v>937</v>
      </c>
      <c r="P212" s="157" t="s">
        <v>43</v>
      </c>
    </row>
    <row r="213" spans="1:16" s="25" customFormat="1" x14ac:dyDescent="0.25">
      <c r="A213" s="157" t="s">
        <v>938</v>
      </c>
      <c r="B213" s="157" t="s">
        <v>939</v>
      </c>
      <c r="C213" s="157" t="s">
        <v>940</v>
      </c>
      <c r="D213" s="158"/>
      <c r="E213" s="159">
        <v>19</v>
      </c>
      <c r="F213" s="180">
        <v>190</v>
      </c>
      <c r="G213" s="157" t="s">
        <v>941</v>
      </c>
      <c r="H213" s="160">
        <v>10</v>
      </c>
      <c r="I213" s="160"/>
      <c r="J213" s="164">
        <v>44679</v>
      </c>
      <c r="K213" s="157" t="s">
        <v>137</v>
      </c>
      <c r="L213" s="165" t="s">
        <v>71</v>
      </c>
      <c r="M213" s="160"/>
      <c r="N213" s="165" t="s">
        <v>72</v>
      </c>
      <c r="O213" s="157" t="s">
        <v>66</v>
      </c>
      <c r="P213" s="157" t="s">
        <v>42</v>
      </c>
    </row>
    <row r="214" spans="1:16" s="25" customFormat="1" x14ac:dyDescent="0.25">
      <c r="A214" s="157" t="s">
        <v>942</v>
      </c>
      <c r="B214" s="157" t="s">
        <v>943</v>
      </c>
      <c r="C214" s="157" t="s">
        <v>944</v>
      </c>
      <c r="D214" s="158"/>
      <c r="E214" s="159">
        <v>26</v>
      </c>
      <c r="F214" s="159">
        <v>260</v>
      </c>
      <c r="G214" s="157" t="s">
        <v>945</v>
      </c>
      <c r="H214" s="160">
        <v>13</v>
      </c>
      <c r="I214" s="160"/>
      <c r="J214" s="164">
        <v>45723</v>
      </c>
      <c r="K214" s="157" t="s">
        <v>137</v>
      </c>
      <c r="L214" s="165" t="s">
        <v>71</v>
      </c>
      <c r="M214" s="160"/>
      <c r="N214" s="165" t="s">
        <v>72</v>
      </c>
      <c r="O214" s="157" t="s">
        <v>66</v>
      </c>
      <c r="P214" s="157" t="s">
        <v>42</v>
      </c>
    </row>
    <row r="215" spans="1:16" s="25" customFormat="1" x14ac:dyDescent="0.25">
      <c r="A215" s="157" t="s">
        <v>946</v>
      </c>
      <c r="B215" s="157" t="s">
        <v>947</v>
      </c>
      <c r="C215" s="157" t="s">
        <v>948</v>
      </c>
      <c r="D215" s="158"/>
      <c r="E215" s="159">
        <v>25</v>
      </c>
      <c r="F215" s="159">
        <v>250</v>
      </c>
      <c r="G215" s="157" t="s">
        <v>949</v>
      </c>
      <c r="H215" s="160">
        <v>16</v>
      </c>
      <c r="I215" s="160"/>
      <c r="J215" s="164">
        <v>45751</v>
      </c>
      <c r="K215" s="157" t="s">
        <v>137</v>
      </c>
      <c r="L215" s="165" t="s">
        <v>71</v>
      </c>
      <c r="M215" s="160"/>
      <c r="N215" s="165" t="s">
        <v>72</v>
      </c>
      <c r="O215" s="157" t="s">
        <v>66</v>
      </c>
      <c r="P215" s="157" t="s">
        <v>42</v>
      </c>
    </row>
    <row r="216" spans="1:16" s="25" customFormat="1" x14ac:dyDescent="0.25">
      <c r="A216" s="157" t="s">
        <v>950</v>
      </c>
      <c r="B216" s="157" t="s">
        <v>951</v>
      </c>
      <c r="C216" s="157" t="s">
        <v>952</v>
      </c>
      <c r="D216" s="165"/>
      <c r="E216" s="159">
        <v>35</v>
      </c>
      <c r="F216" s="180">
        <v>350</v>
      </c>
      <c r="G216" s="157" t="s">
        <v>953</v>
      </c>
      <c r="H216" s="160">
        <v>15</v>
      </c>
      <c r="I216" s="161"/>
      <c r="J216" s="164">
        <v>45559</v>
      </c>
      <c r="K216" s="157" t="s">
        <v>137</v>
      </c>
      <c r="L216" s="165" t="s">
        <v>71</v>
      </c>
      <c r="M216" s="160"/>
      <c r="N216" s="165" t="s">
        <v>72</v>
      </c>
      <c r="O216" s="157" t="s">
        <v>66</v>
      </c>
      <c r="P216" s="157" t="s">
        <v>42</v>
      </c>
    </row>
    <row r="217" spans="1:16" s="25" customFormat="1" x14ac:dyDescent="0.25">
      <c r="A217" s="157" t="s">
        <v>954</v>
      </c>
      <c r="B217" s="157" t="s">
        <v>955</v>
      </c>
      <c r="C217" s="157" t="s">
        <v>956</v>
      </c>
      <c r="D217" s="165"/>
      <c r="E217" s="159">
        <v>40</v>
      </c>
      <c r="F217" s="180">
        <v>240</v>
      </c>
      <c r="G217" s="157" t="s">
        <v>957</v>
      </c>
      <c r="H217" s="160">
        <v>15</v>
      </c>
      <c r="I217" s="161"/>
      <c r="J217" s="164">
        <v>45559</v>
      </c>
      <c r="K217" s="157" t="s">
        <v>137</v>
      </c>
      <c r="L217" s="165" t="s">
        <v>71</v>
      </c>
      <c r="M217" s="160"/>
      <c r="N217" s="165" t="s">
        <v>72</v>
      </c>
      <c r="O217" s="157" t="s">
        <v>66</v>
      </c>
      <c r="P217" s="157" t="s">
        <v>42</v>
      </c>
    </row>
    <row r="218" spans="1:16" s="25" customFormat="1" x14ac:dyDescent="0.25">
      <c r="A218" s="166" t="s">
        <v>958</v>
      </c>
      <c r="B218" s="166" t="s">
        <v>959</v>
      </c>
      <c r="C218" s="166"/>
      <c r="D218" s="172" t="s">
        <v>75</v>
      </c>
      <c r="E218" s="168">
        <v>29.9</v>
      </c>
      <c r="F218" s="168">
        <v>299</v>
      </c>
      <c r="G218" s="166" t="s">
        <v>960</v>
      </c>
      <c r="H218" s="169">
        <v>2</v>
      </c>
      <c r="I218" s="169" t="s">
        <v>75</v>
      </c>
      <c r="J218" s="176">
        <v>45926</v>
      </c>
      <c r="K218" s="166" t="s">
        <v>129</v>
      </c>
      <c r="L218" s="172" t="s">
        <v>250</v>
      </c>
      <c r="M218" s="173" t="s">
        <v>79</v>
      </c>
      <c r="N218" s="172" t="s">
        <v>27</v>
      </c>
      <c r="O218" s="166" t="s">
        <v>66</v>
      </c>
      <c r="P218" s="166" t="s">
        <v>43</v>
      </c>
    </row>
    <row r="219" spans="1:16" s="25" customFormat="1" x14ac:dyDescent="0.25">
      <c r="A219" s="157" t="s">
        <v>961</v>
      </c>
      <c r="B219" s="157" t="s">
        <v>962</v>
      </c>
      <c r="C219" s="157" t="s">
        <v>963</v>
      </c>
      <c r="D219" s="165"/>
      <c r="E219" s="159">
        <v>26.9</v>
      </c>
      <c r="F219" s="180">
        <v>269</v>
      </c>
      <c r="G219" s="157" t="s">
        <v>964</v>
      </c>
      <c r="H219" s="160">
        <v>4</v>
      </c>
      <c r="I219" s="160"/>
      <c r="J219" s="164">
        <v>45785</v>
      </c>
      <c r="K219" s="157" t="s">
        <v>63</v>
      </c>
      <c r="L219" s="165" t="s">
        <v>118</v>
      </c>
      <c r="M219" s="160"/>
      <c r="N219" s="157" t="s">
        <v>65</v>
      </c>
      <c r="O219" s="157" t="s">
        <v>66</v>
      </c>
      <c r="P219" s="157" t="s">
        <v>43</v>
      </c>
    </row>
    <row r="220" spans="1:16" s="25" customFormat="1" x14ac:dyDescent="0.25">
      <c r="A220" s="165" t="s">
        <v>965</v>
      </c>
      <c r="B220" s="165" t="s">
        <v>966</v>
      </c>
      <c r="C220" s="165" t="s">
        <v>967</v>
      </c>
      <c r="D220" s="165"/>
      <c r="E220" s="178">
        <v>25</v>
      </c>
      <c r="F220" s="180">
        <v>250</v>
      </c>
      <c r="G220" s="165" t="s">
        <v>968</v>
      </c>
      <c r="H220" s="179">
        <v>1</v>
      </c>
      <c r="I220" s="161"/>
      <c r="J220" s="164">
        <v>45351</v>
      </c>
      <c r="K220" s="165" t="s">
        <v>137</v>
      </c>
      <c r="L220" s="165" t="s">
        <v>90</v>
      </c>
      <c r="M220" s="179"/>
      <c r="N220" s="157" t="s">
        <v>65</v>
      </c>
      <c r="O220" s="157" t="s">
        <v>66</v>
      </c>
      <c r="P220" s="157" t="s">
        <v>42</v>
      </c>
    </row>
    <row r="221" spans="1:16" s="25" customFormat="1" x14ac:dyDescent="0.25">
      <c r="A221" s="165" t="s">
        <v>969</v>
      </c>
      <c r="B221" s="165" t="s">
        <v>970</v>
      </c>
      <c r="C221" s="165" t="s">
        <v>971</v>
      </c>
      <c r="D221" s="165"/>
      <c r="E221" s="178">
        <v>26.9</v>
      </c>
      <c r="F221" s="180">
        <v>269</v>
      </c>
      <c r="G221" s="165" t="s">
        <v>972</v>
      </c>
      <c r="H221" s="179">
        <v>11</v>
      </c>
      <c r="I221" s="161"/>
      <c r="J221" s="162">
        <v>44854</v>
      </c>
      <c r="K221" s="165" t="s">
        <v>83</v>
      </c>
      <c r="L221" s="165" t="s">
        <v>71</v>
      </c>
      <c r="M221" s="179"/>
      <c r="N221" s="165" t="s">
        <v>72</v>
      </c>
      <c r="O221" s="157" t="s">
        <v>66</v>
      </c>
      <c r="P221" s="157" t="s">
        <v>43</v>
      </c>
    </row>
    <row r="222" spans="1:16" s="25" customFormat="1" x14ac:dyDescent="0.25">
      <c r="A222" s="165" t="s">
        <v>973</v>
      </c>
      <c r="B222" s="165" t="s">
        <v>974</v>
      </c>
      <c r="C222" s="165" t="s">
        <v>975</v>
      </c>
      <c r="D222" s="158"/>
      <c r="E222" s="178">
        <v>29</v>
      </c>
      <c r="F222" s="159">
        <v>290</v>
      </c>
      <c r="G222" s="165" t="s">
        <v>976</v>
      </c>
      <c r="H222" s="179">
        <v>1</v>
      </c>
      <c r="I222" s="161"/>
      <c r="J222" s="162">
        <v>45160</v>
      </c>
      <c r="K222" s="165" t="s">
        <v>63</v>
      </c>
      <c r="L222" s="157" t="s">
        <v>64</v>
      </c>
      <c r="M222" s="160"/>
      <c r="N222" s="157" t="s">
        <v>65</v>
      </c>
      <c r="O222" s="157" t="s">
        <v>66</v>
      </c>
      <c r="P222" s="157" t="s">
        <v>43</v>
      </c>
    </row>
    <row r="223" spans="1:16" s="25" customFormat="1" x14ac:dyDescent="0.25">
      <c r="A223" s="165" t="s">
        <v>977</v>
      </c>
      <c r="B223" s="165" t="s">
        <v>978</v>
      </c>
      <c r="C223" s="165" t="s">
        <v>979</v>
      </c>
      <c r="D223" s="158" t="s">
        <v>75</v>
      </c>
      <c r="E223" s="178">
        <v>47.99</v>
      </c>
      <c r="F223" s="180">
        <v>143.97</v>
      </c>
      <c r="G223" s="165" t="s">
        <v>980</v>
      </c>
      <c r="H223" s="179" t="s">
        <v>234</v>
      </c>
      <c r="I223" s="160"/>
      <c r="J223" s="164">
        <v>42809</v>
      </c>
      <c r="K223" s="165" t="s">
        <v>66</v>
      </c>
      <c r="L223" s="165" t="s">
        <v>169</v>
      </c>
      <c r="M223" s="179"/>
      <c r="N223" s="165" t="s">
        <v>72</v>
      </c>
      <c r="O223" s="157" t="s">
        <v>66</v>
      </c>
      <c r="P223" s="157" t="s">
        <v>36</v>
      </c>
    </row>
    <row r="224" spans="1:16" s="25" customFormat="1" x14ac:dyDescent="0.25">
      <c r="A224" s="157" t="s">
        <v>981</v>
      </c>
      <c r="B224" s="157" t="s">
        <v>982</v>
      </c>
      <c r="C224" s="157" t="s">
        <v>983</v>
      </c>
      <c r="D224" s="165"/>
      <c r="E224" s="159">
        <v>40</v>
      </c>
      <c r="F224" s="180">
        <v>400</v>
      </c>
      <c r="G224" s="157" t="s">
        <v>984</v>
      </c>
      <c r="H224" s="160">
        <v>9</v>
      </c>
      <c r="I224" s="161"/>
      <c r="J224" s="164">
        <v>45009</v>
      </c>
      <c r="K224" s="165" t="s">
        <v>137</v>
      </c>
      <c r="L224" s="157" t="s">
        <v>169</v>
      </c>
      <c r="M224" s="160"/>
      <c r="N224" s="165" t="s">
        <v>57</v>
      </c>
      <c r="O224" s="165" t="s">
        <v>414</v>
      </c>
      <c r="P224" s="157" t="s">
        <v>42</v>
      </c>
    </row>
    <row r="225" spans="1:16" s="25" customFormat="1" x14ac:dyDescent="0.25">
      <c r="A225" s="157" t="s">
        <v>985</v>
      </c>
      <c r="B225" s="157" t="s">
        <v>986</v>
      </c>
      <c r="C225" s="157" t="s">
        <v>987</v>
      </c>
      <c r="D225" s="165" t="s">
        <v>75</v>
      </c>
      <c r="E225" s="159">
        <v>35.99</v>
      </c>
      <c r="F225" s="180">
        <v>107.97</v>
      </c>
      <c r="G225" s="157" t="s">
        <v>988</v>
      </c>
      <c r="H225" s="160" t="s">
        <v>234</v>
      </c>
      <c r="I225" s="160"/>
      <c r="J225" s="164">
        <v>42629</v>
      </c>
      <c r="K225" s="157" t="s">
        <v>168</v>
      </c>
      <c r="L225" s="157" t="s">
        <v>169</v>
      </c>
      <c r="M225" s="160"/>
      <c r="N225" s="165" t="s">
        <v>72</v>
      </c>
      <c r="O225" s="157" t="s">
        <v>66</v>
      </c>
      <c r="P225" s="157" t="s">
        <v>36</v>
      </c>
    </row>
    <row r="226" spans="1:16" s="25" customFormat="1" x14ac:dyDescent="0.25">
      <c r="A226" s="157" t="s">
        <v>989</v>
      </c>
      <c r="B226" s="157" t="s">
        <v>990</v>
      </c>
      <c r="C226" s="157" t="s">
        <v>991</v>
      </c>
      <c r="D226" s="157"/>
      <c r="E226" s="159">
        <v>24.9</v>
      </c>
      <c r="F226" s="159">
        <v>249</v>
      </c>
      <c r="G226" s="157" t="s">
        <v>992</v>
      </c>
      <c r="H226" s="160">
        <v>1</v>
      </c>
      <c r="I226" s="160"/>
      <c r="J226" s="187">
        <v>45707</v>
      </c>
      <c r="K226" s="165" t="s">
        <v>129</v>
      </c>
      <c r="L226" s="157" t="s">
        <v>124</v>
      </c>
      <c r="M226" s="160"/>
      <c r="N226" s="157" t="s">
        <v>65</v>
      </c>
      <c r="O226" s="157" t="s">
        <v>66</v>
      </c>
      <c r="P226" s="157" t="s">
        <v>43</v>
      </c>
    </row>
    <row r="227" spans="1:16" s="25" customFormat="1" x14ac:dyDescent="0.25">
      <c r="A227" s="157" t="s">
        <v>993</v>
      </c>
      <c r="B227" s="157" t="s">
        <v>994</v>
      </c>
      <c r="C227" s="157" t="s">
        <v>995</v>
      </c>
      <c r="D227" s="157"/>
      <c r="E227" s="159">
        <v>19.95</v>
      </c>
      <c r="F227" s="159">
        <v>200</v>
      </c>
      <c r="G227" s="157" t="s">
        <v>996</v>
      </c>
      <c r="H227" s="160">
        <v>2</v>
      </c>
      <c r="I227" s="160"/>
      <c r="J227" s="187">
        <v>41791</v>
      </c>
      <c r="K227" s="165" t="s">
        <v>209</v>
      </c>
      <c r="L227" s="157" t="s">
        <v>90</v>
      </c>
      <c r="M227" s="160"/>
      <c r="N227" s="157" t="s">
        <v>65</v>
      </c>
      <c r="O227" s="157" t="s">
        <v>66</v>
      </c>
      <c r="P227" s="157" t="s">
        <v>142</v>
      </c>
    </row>
    <row r="228" spans="1:16" s="25" customFormat="1" x14ac:dyDescent="0.25">
      <c r="A228" s="157" t="s">
        <v>997</v>
      </c>
      <c r="B228" s="157" t="s">
        <v>998</v>
      </c>
      <c r="C228" s="157" t="s">
        <v>999</v>
      </c>
      <c r="D228" s="157"/>
      <c r="E228" s="159">
        <v>24.9</v>
      </c>
      <c r="F228" s="159">
        <v>249</v>
      </c>
      <c r="G228" s="157" t="s">
        <v>1000</v>
      </c>
      <c r="H228" s="160">
        <v>2</v>
      </c>
      <c r="I228" s="160"/>
      <c r="J228" s="187">
        <v>45855</v>
      </c>
      <c r="K228" s="165" t="s">
        <v>63</v>
      </c>
      <c r="L228" s="157" t="s">
        <v>64</v>
      </c>
      <c r="M228" s="160"/>
      <c r="N228" s="157" t="s">
        <v>65</v>
      </c>
      <c r="O228" s="157" t="s">
        <v>66</v>
      </c>
      <c r="P228" s="157" t="s">
        <v>43</v>
      </c>
    </row>
    <row r="229" spans="1:16" s="25" customFormat="1" x14ac:dyDescent="0.25">
      <c r="A229" s="157" t="s">
        <v>1001</v>
      </c>
      <c r="B229" s="157" t="s">
        <v>1002</v>
      </c>
      <c r="C229" s="157" t="s">
        <v>1003</v>
      </c>
      <c r="D229" s="157" t="s">
        <v>75</v>
      </c>
      <c r="E229" s="159">
        <v>16.989999999999998</v>
      </c>
      <c r="F229" s="159">
        <v>169.9</v>
      </c>
      <c r="G229" s="157" t="s">
        <v>1004</v>
      </c>
      <c r="H229" s="160" t="s">
        <v>195</v>
      </c>
      <c r="I229" s="160"/>
      <c r="J229" s="187">
        <v>42748</v>
      </c>
      <c r="K229" s="165" t="s">
        <v>675</v>
      </c>
      <c r="L229" s="157" t="s">
        <v>169</v>
      </c>
      <c r="M229" s="160"/>
      <c r="N229" s="165" t="s">
        <v>72</v>
      </c>
      <c r="O229" s="157" t="s">
        <v>66</v>
      </c>
      <c r="P229" s="157" t="s">
        <v>36</v>
      </c>
    </row>
    <row r="230" spans="1:16" s="25" customFormat="1" x14ac:dyDescent="0.25">
      <c r="A230" s="166" t="s">
        <v>1005</v>
      </c>
      <c r="B230" s="166" t="s">
        <v>1006</v>
      </c>
      <c r="C230" s="166"/>
      <c r="D230" s="166" t="s">
        <v>75</v>
      </c>
      <c r="E230" s="168">
        <v>24.9</v>
      </c>
      <c r="F230" s="168">
        <v>249</v>
      </c>
      <c r="G230" s="166" t="s">
        <v>1007</v>
      </c>
      <c r="H230" s="169">
        <v>1</v>
      </c>
      <c r="I230" s="169" t="s">
        <v>75</v>
      </c>
      <c r="J230" s="182">
        <v>45901</v>
      </c>
      <c r="K230" s="172" t="s">
        <v>101</v>
      </c>
      <c r="L230" s="172" t="s">
        <v>28</v>
      </c>
      <c r="M230" s="173" t="s">
        <v>79</v>
      </c>
      <c r="N230" s="172" t="s">
        <v>27</v>
      </c>
      <c r="O230" s="166" t="s">
        <v>66</v>
      </c>
      <c r="P230" s="166" t="s">
        <v>43</v>
      </c>
    </row>
    <row r="231" spans="1:16" s="25" customFormat="1" x14ac:dyDescent="0.25">
      <c r="A231" s="166" t="s">
        <v>1008</v>
      </c>
      <c r="B231" s="166" t="s">
        <v>1009</v>
      </c>
      <c r="C231" s="166"/>
      <c r="D231" s="166" t="s">
        <v>75</v>
      </c>
      <c r="E231" s="168">
        <v>24.9</v>
      </c>
      <c r="F231" s="168">
        <v>249</v>
      </c>
      <c r="G231" s="166" t="s">
        <v>1010</v>
      </c>
      <c r="H231" s="169">
        <v>1</v>
      </c>
      <c r="I231" s="169" t="s">
        <v>75</v>
      </c>
      <c r="J231" s="182">
        <v>45901</v>
      </c>
      <c r="K231" s="172" t="s">
        <v>101</v>
      </c>
      <c r="L231" s="172" t="s">
        <v>28</v>
      </c>
      <c r="M231" s="173" t="s">
        <v>79</v>
      </c>
      <c r="N231" s="172" t="s">
        <v>27</v>
      </c>
      <c r="O231" s="166" t="s">
        <v>66</v>
      </c>
      <c r="P231" s="166" t="s">
        <v>43</v>
      </c>
    </row>
    <row r="232" spans="1:16" s="25" customFormat="1" x14ac:dyDescent="0.25">
      <c r="A232" s="165" t="s">
        <v>1011</v>
      </c>
      <c r="B232" s="165" t="s">
        <v>1012</v>
      </c>
      <c r="C232" s="165" t="s">
        <v>1013</v>
      </c>
      <c r="D232" s="165"/>
      <c r="E232" s="178">
        <v>28</v>
      </c>
      <c r="F232" s="180">
        <v>280</v>
      </c>
      <c r="G232" s="165" t="s">
        <v>1014</v>
      </c>
      <c r="H232" s="179">
        <v>1</v>
      </c>
      <c r="I232" s="179"/>
      <c r="J232" s="164">
        <v>44098</v>
      </c>
      <c r="K232" s="165" t="s">
        <v>66</v>
      </c>
      <c r="L232" s="165" t="s">
        <v>90</v>
      </c>
      <c r="M232" s="179"/>
      <c r="N232" s="157" t="s">
        <v>65</v>
      </c>
      <c r="O232" s="157" t="s">
        <v>66</v>
      </c>
      <c r="P232" s="183" t="s">
        <v>45</v>
      </c>
    </row>
    <row r="233" spans="1:16" s="25" customFormat="1" x14ac:dyDescent="0.25">
      <c r="A233" s="157" t="s">
        <v>1015</v>
      </c>
      <c r="B233" s="157" t="s">
        <v>1016</v>
      </c>
      <c r="C233" s="157" t="s">
        <v>1017</v>
      </c>
      <c r="D233" s="157"/>
      <c r="E233" s="159">
        <v>29.9</v>
      </c>
      <c r="F233" s="159">
        <v>299</v>
      </c>
      <c r="G233" s="157" t="s">
        <v>1018</v>
      </c>
      <c r="H233" s="160">
        <v>4</v>
      </c>
      <c r="I233" s="160"/>
      <c r="J233" s="187">
        <v>45041</v>
      </c>
      <c r="K233" s="165" t="s">
        <v>634</v>
      </c>
      <c r="L233" s="157" t="s">
        <v>169</v>
      </c>
      <c r="M233" s="160"/>
      <c r="N233" s="157" t="s">
        <v>57</v>
      </c>
      <c r="O233" s="157" t="s">
        <v>1019</v>
      </c>
      <c r="P233" s="157" t="s">
        <v>43</v>
      </c>
    </row>
    <row r="234" spans="1:16" s="25" customFormat="1" x14ac:dyDescent="0.25">
      <c r="A234" s="172" t="s">
        <v>1020</v>
      </c>
      <c r="B234" s="172" t="s">
        <v>1021</v>
      </c>
      <c r="C234" s="172"/>
      <c r="D234" s="167" t="s">
        <v>75</v>
      </c>
      <c r="E234" s="174">
        <v>38</v>
      </c>
      <c r="F234" s="181">
        <v>380</v>
      </c>
      <c r="G234" s="172" t="s">
        <v>1022</v>
      </c>
      <c r="H234" s="175">
        <v>3</v>
      </c>
      <c r="I234" s="170" t="s">
        <v>75</v>
      </c>
      <c r="J234" s="171">
        <v>45588</v>
      </c>
      <c r="K234" s="172" t="s">
        <v>66</v>
      </c>
      <c r="L234" s="172" t="s">
        <v>32</v>
      </c>
      <c r="M234" s="173" t="s">
        <v>79</v>
      </c>
      <c r="N234" s="172" t="s">
        <v>27</v>
      </c>
      <c r="O234" s="166" t="s">
        <v>66</v>
      </c>
      <c r="P234" s="166" t="s">
        <v>38</v>
      </c>
    </row>
    <row r="235" spans="1:16" s="25" customFormat="1" x14ac:dyDescent="0.25">
      <c r="A235" s="157" t="s">
        <v>1023</v>
      </c>
      <c r="B235" s="157" t="s">
        <v>1024</v>
      </c>
      <c r="C235" s="157" t="s">
        <v>1025</v>
      </c>
      <c r="D235" s="165"/>
      <c r="E235" s="159">
        <v>39.9</v>
      </c>
      <c r="F235" s="159">
        <v>399</v>
      </c>
      <c r="G235" s="157" t="s">
        <v>1026</v>
      </c>
      <c r="H235" s="160">
        <v>1</v>
      </c>
      <c r="I235" s="184"/>
      <c r="J235" s="162">
        <v>45054</v>
      </c>
      <c r="K235" s="157" t="s">
        <v>1027</v>
      </c>
      <c r="L235" s="165" t="s">
        <v>102</v>
      </c>
      <c r="M235" s="179"/>
      <c r="N235" s="157" t="s">
        <v>65</v>
      </c>
      <c r="O235" s="157" t="s">
        <v>66</v>
      </c>
      <c r="P235" s="157" t="s">
        <v>544</v>
      </c>
    </row>
    <row r="236" spans="1:16" s="25" customFormat="1" x14ac:dyDescent="0.25">
      <c r="A236" s="157" t="s">
        <v>1028</v>
      </c>
      <c r="B236" s="157" t="s">
        <v>1029</v>
      </c>
      <c r="C236" s="157" t="s">
        <v>1030</v>
      </c>
      <c r="D236" s="158"/>
      <c r="E236" s="159">
        <v>26.9</v>
      </c>
      <c r="F236" s="159">
        <v>269</v>
      </c>
      <c r="G236" s="157" t="s">
        <v>1031</v>
      </c>
      <c r="H236" s="160">
        <v>3</v>
      </c>
      <c r="I236" s="161"/>
      <c r="J236" s="162">
        <v>44893</v>
      </c>
      <c r="K236" s="157" t="s">
        <v>163</v>
      </c>
      <c r="L236" s="165" t="s">
        <v>71</v>
      </c>
      <c r="M236" s="160"/>
      <c r="N236" s="165" t="s">
        <v>72</v>
      </c>
      <c r="O236" s="157" t="s">
        <v>66</v>
      </c>
      <c r="P236" s="157" t="s">
        <v>43</v>
      </c>
    </row>
    <row r="237" spans="1:16" s="25" customFormat="1" x14ac:dyDescent="0.25">
      <c r="A237" s="157" t="s">
        <v>1032</v>
      </c>
      <c r="B237" s="157" t="s">
        <v>1033</v>
      </c>
      <c r="C237" s="163" t="s">
        <v>1034</v>
      </c>
      <c r="D237" s="158" t="s">
        <v>75</v>
      </c>
      <c r="E237" s="159">
        <v>22</v>
      </c>
      <c r="F237" s="159">
        <v>66</v>
      </c>
      <c r="G237" s="157" t="s">
        <v>1035</v>
      </c>
      <c r="H237" s="160" t="s">
        <v>234</v>
      </c>
      <c r="I237" s="160"/>
      <c r="J237" s="187">
        <v>41821</v>
      </c>
      <c r="K237" s="165" t="s">
        <v>168</v>
      </c>
      <c r="L237" s="157" t="s">
        <v>169</v>
      </c>
      <c r="M237" s="160"/>
      <c r="N237" s="165" t="s">
        <v>72</v>
      </c>
      <c r="O237" s="157" t="s">
        <v>66</v>
      </c>
      <c r="P237" s="157" t="s">
        <v>36</v>
      </c>
    </row>
    <row r="238" spans="1:16" s="25" customFormat="1" x14ac:dyDescent="0.25">
      <c r="A238" s="166" t="s">
        <v>1036</v>
      </c>
      <c r="B238" s="166" t="s">
        <v>1037</v>
      </c>
      <c r="C238" s="166"/>
      <c r="D238" s="167" t="s">
        <v>75</v>
      </c>
      <c r="E238" s="168">
        <v>24</v>
      </c>
      <c r="F238" s="168">
        <v>240</v>
      </c>
      <c r="G238" s="166" t="s">
        <v>1038</v>
      </c>
      <c r="H238" s="169">
        <v>1</v>
      </c>
      <c r="I238" s="188" t="s">
        <v>75</v>
      </c>
      <c r="J238" s="176">
        <v>46054</v>
      </c>
      <c r="K238" s="166" t="s">
        <v>63</v>
      </c>
      <c r="L238" s="172" t="s">
        <v>78</v>
      </c>
      <c r="M238" s="173" t="s">
        <v>79</v>
      </c>
      <c r="N238" s="172" t="s">
        <v>27</v>
      </c>
      <c r="O238" s="166" t="s">
        <v>66</v>
      </c>
      <c r="P238" s="166" t="s">
        <v>43</v>
      </c>
    </row>
    <row r="239" spans="1:16" s="25" customFormat="1" x14ac:dyDescent="0.25">
      <c r="A239" s="165" t="s">
        <v>1039</v>
      </c>
      <c r="B239" s="186" t="s">
        <v>1040</v>
      </c>
      <c r="C239" s="157" t="s">
        <v>1041</v>
      </c>
      <c r="D239" s="165"/>
      <c r="E239" s="178">
        <v>49</v>
      </c>
      <c r="F239" s="180">
        <v>294</v>
      </c>
      <c r="G239" s="165" t="s">
        <v>1042</v>
      </c>
      <c r="H239" s="179">
        <v>3</v>
      </c>
      <c r="I239" s="161"/>
      <c r="J239" s="164">
        <v>45505</v>
      </c>
      <c r="K239" s="157"/>
      <c r="L239" s="165" t="s">
        <v>71</v>
      </c>
      <c r="M239" s="179"/>
      <c r="N239" s="165" t="s">
        <v>72</v>
      </c>
      <c r="O239" s="157" t="s">
        <v>66</v>
      </c>
      <c r="P239" s="157" t="s">
        <v>42</v>
      </c>
    </row>
    <row r="240" spans="1:16" s="25" customFormat="1" x14ac:dyDescent="0.25">
      <c r="A240" s="157" t="s">
        <v>1043</v>
      </c>
      <c r="B240" s="157" t="s">
        <v>1044</v>
      </c>
      <c r="C240" s="157" t="s">
        <v>1045</v>
      </c>
      <c r="D240" s="157"/>
      <c r="E240" s="159">
        <v>26.9</v>
      </c>
      <c r="F240" s="159">
        <v>269</v>
      </c>
      <c r="G240" s="157" t="s">
        <v>1046</v>
      </c>
      <c r="H240" s="160">
        <v>4</v>
      </c>
      <c r="I240" s="160"/>
      <c r="J240" s="187">
        <v>45245</v>
      </c>
      <c r="K240" s="165" t="s">
        <v>264</v>
      </c>
      <c r="L240" s="165" t="s">
        <v>403</v>
      </c>
      <c r="M240" s="160"/>
      <c r="N240" s="165" t="s">
        <v>72</v>
      </c>
      <c r="O240" s="157" t="s">
        <v>66</v>
      </c>
      <c r="P240" s="157" t="s">
        <v>43</v>
      </c>
    </row>
    <row r="241" spans="1:16" s="25" customFormat="1" x14ac:dyDescent="0.25">
      <c r="A241" s="157" t="s">
        <v>1047</v>
      </c>
      <c r="B241" s="157" t="s">
        <v>1048</v>
      </c>
      <c r="C241" s="157" t="s">
        <v>1049</v>
      </c>
      <c r="D241" s="157"/>
      <c r="E241" s="159">
        <v>19.899999999999999</v>
      </c>
      <c r="F241" s="159">
        <v>199</v>
      </c>
      <c r="G241" s="157" t="s">
        <v>1050</v>
      </c>
      <c r="H241" s="160">
        <v>1</v>
      </c>
      <c r="I241" s="160"/>
      <c r="J241" s="187">
        <v>39965</v>
      </c>
      <c r="K241" s="165" t="s">
        <v>1051</v>
      </c>
      <c r="L241" s="157" t="s">
        <v>90</v>
      </c>
      <c r="M241" s="160"/>
      <c r="N241" s="157" t="s">
        <v>65</v>
      </c>
      <c r="O241" s="157" t="s">
        <v>66</v>
      </c>
      <c r="P241" s="157" t="s">
        <v>142</v>
      </c>
    </row>
    <row r="242" spans="1:16" s="25" customFormat="1" x14ac:dyDescent="0.25">
      <c r="A242" s="157" t="s">
        <v>1052</v>
      </c>
      <c r="B242" s="157" t="s">
        <v>1053</v>
      </c>
      <c r="C242" s="163" t="s">
        <v>1054</v>
      </c>
      <c r="D242" s="158" t="s">
        <v>75</v>
      </c>
      <c r="E242" s="159">
        <v>42</v>
      </c>
      <c r="F242" s="159">
        <v>126</v>
      </c>
      <c r="G242" s="157" t="s">
        <v>1055</v>
      </c>
      <c r="H242" s="160" t="s">
        <v>234</v>
      </c>
      <c r="I242" s="160"/>
      <c r="J242" s="187">
        <v>41820</v>
      </c>
      <c r="K242" s="165" t="s">
        <v>1056</v>
      </c>
      <c r="L242" s="157" t="s">
        <v>169</v>
      </c>
      <c r="M242" s="160"/>
      <c r="N242" s="165" t="s">
        <v>72</v>
      </c>
      <c r="O242" s="157" t="s">
        <v>66</v>
      </c>
      <c r="P242" s="157" t="s">
        <v>36</v>
      </c>
    </row>
    <row r="243" spans="1:16" s="25" customFormat="1" x14ac:dyDescent="0.25">
      <c r="A243" s="157" t="s">
        <v>1057</v>
      </c>
      <c r="B243" s="157" t="s">
        <v>1058</v>
      </c>
      <c r="C243" s="163" t="s">
        <v>1059</v>
      </c>
      <c r="D243" s="158" t="s">
        <v>75</v>
      </c>
      <c r="E243" s="159">
        <v>39</v>
      </c>
      <c r="F243" s="159">
        <v>117</v>
      </c>
      <c r="G243" s="157" t="s">
        <v>1060</v>
      </c>
      <c r="H243" s="160" t="s">
        <v>234</v>
      </c>
      <c r="I243" s="160"/>
      <c r="J243" s="187">
        <v>41820</v>
      </c>
      <c r="K243" s="165" t="s">
        <v>1056</v>
      </c>
      <c r="L243" s="157" t="s">
        <v>169</v>
      </c>
      <c r="M243" s="160"/>
      <c r="N243" s="165" t="s">
        <v>72</v>
      </c>
      <c r="O243" s="157" t="s">
        <v>66</v>
      </c>
      <c r="P243" s="157" t="s">
        <v>36</v>
      </c>
    </row>
    <row r="244" spans="1:16" s="25" customFormat="1" x14ac:dyDescent="0.25">
      <c r="A244" s="157" t="s">
        <v>1061</v>
      </c>
      <c r="B244" s="157" t="s">
        <v>1062</v>
      </c>
      <c r="C244" s="163" t="s">
        <v>1063</v>
      </c>
      <c r="D244" s="158" t="s">
        <v>75</v>
      </c>
      <c r="E244" s="159">
        <v>42</v>
      </c>
      <c r="F244" s="159">
        <v>126</v>
      </c>
      <c r="G244" s="157" t="s">
        <v>1064</v>
      </c>
      <c r="H244" s="160" t="s">
        <v>234</v>
      </c>
      <c r="I244" s="160"/>
      <c r="J244" s="187">
        <v>41820</v>
      </c>
      <c r="K244" s="165" t="s">
        <v>1056</v>
      </c>
      <c r="L244" s="157" t="s">
        <v>169</v>
      </c>
      <c r="M244" s="160"/>
      <c r="N244" s="165" t="s">
        <v>72</v>
      </c>
      <c r="O244" s="157" t="s">
        <v>66</v>
      </c>
      <c r="P244" s="157" t="s">
        <v>36</v>
      </c>
    </row>
    <row r="245" spans="1:16" s="25" customFormat="1" x14ac:dyDescent="0.25">
      <c r="A245" s="166" t="s">
        <v>1065</v>
      </c>
      <c r="B245" s="166" t="s">
        <v>1066</v>
      </c>
      <c r="C245" s="185"/>
      <c r="D245" s="167" t="s">
        <v>75</v>
      </c>
      <c r="E245" s="168">
        <v>29.9</v>
      </c>
      <c r="F245" s="168">
        <v>299</v>
      </c>
      <c r="G245" s="166" t="s">
        <v>1067</v>
      </c>
      <c r="H245" s="169">
        <v>1</v>
      </c>
      <c r="I245" s="169" t="s">
        <v>75</v>
      </c>
      <c r="J245" s="182">
        <v>45901</v>
      </c>
      <c r="K245" s="172" t="s">
        <v>129</v>
      </c>
      <c r="L245" s="172" t="s">
        <v>250</v>
      </c>
      <c r="M245" s="173" t="s">
        <v>79</v>
      </c>
      <c r="N245" s="172" t="s">
        <v>27</v>
      </c>
      <c r="O245" s="166" t="s">
        <v>66</v>
      </c>
      <c r="P245" s="166" t="s">
        <v>43</v>
      </c>
    </row>
    <row r="246" spans="1:16" s="25" customFormat="1" x14ac:dyDescent="0.25">
      <c r="A246" s="157" t="s">
        <v>1068</v>
      </c>
      <c r="B246" s="157" t="s">
        <v>1069</v>
      </c>
      <c r="C246" s="163" t="s">
        <v>1070</v>
      </c>
      <c r="D246" s="158"/>
      <c r="E246" s="159">
        <v>26.9</v>
      </c>
      <c r="F246" s="159">
        <v>269</v>
      </c>
      <c r="G246" s="157" t="s">
        <v>1071</v>
      </c>
      <c r="H246" s="160">
        <v>1</v>
      </c>
      <c r="I246" s="160"/>
      <c r="J246" s="187">
        <v>45525</v>
      </c>
      <c r="K246" s="165" t="s">
        <v>83</v>
      </c>
      <c r="L246" s="165" t="s">
        <v>71</v>
      </c>
      <c r="M246" s="160"/>
      <c r="N246" s="165" t="s">
        <v>72</v>
      </c>
      <c r="O246" s="157" t="s">
        <v>66</v>
      </c>
      <c r="P246" s="157" t="s">
        <v>43</v>
      </c>
    </row>
    <row r="247" spans="1:16" s="25" customFormat="1" x14ac:dyDescent="0.25">
      <c r="A247" s="157" t="s">
        <v>1072</v>
      </c>
      <c r="B247" s="157" t="s">
        <v>1073</v>
      </c>
      <c r="C247" s="157" t="s">
        <v>1074</v>
      </c>
      <c r="D247" s="158" t="s">
        <v>75</v>
      </c>
      <c r="E247" s="159">
        <v>25.99</v>
      </c>
      <c r="F247" s="159">
        <v>77.97</v>
      </c>
      <c r="G247" s="157" t="s">
        <v>1075</v>
      </c>
      <c r="H247" s="160" t="s">
        <v>300</v>
      </c>
      <c r="I247" s="161"/>
      <c r="J247" s="162">
        <v>43203</v>
      </c>
      <c r="K247" s="157" t="s">
        <v>66</v>
      </c>
      <c r="L247" s="157" t="s">
        <v>169</v>
      </c>
      <c r="M247" s="160"/>
      <c r="N247" s="165" t="s">
        <v>72</v>
      </c>
      <c r="O247" s="157" t="s">
        <v>66</v>
      </c>
      <c r="P247" s="157" t="s">
        <v>36</v>
      </c>
    </row>
    <row r="248" spans="1:16" s="25" customFormat="1" x14ac:dyDescent="0.25">
      <c r="A248" s="157" t="s">
        <v>1076</v>
      </c>
      <c r="B248" s="157" t="s">
        <v>1077</v>
      </c>
      <c r="C248" s="157" t="s">
        <v>1078</v>
      </c>
      <c r="D248" s="165"/>
      <c r="E248" s="159">
        <v>29.9</v>
      </c>
      <c r="F248" s="159">
        <v>299</v>
      </c>
      <c r="G248" s="157" t="s">
        <v>1079</v>
      </c>
      <c r="H248" s="160">
        <v>11</v>
      </c>
      <c r="I248" s="161"/>
      <c r="J248" s="162">
        <v>45687</v>
      </c>
      <c r="K248" s="157" t="s">
        <v>634</v>
      </c>
      <c r="L248" s="157" t="s">
        <v>169</v>
      </c>
      <c r="M248" s="160"/>
      <c r="N248" s="157" t="s">
        <v>57</v>
      </c>
      <c r="O248" s="157" t="s">
        <v>290</v>
      </c>
      <c r="P248" s="157" t="s">
        <v>43</v>
      </c>
    </row>
    <row r="249" spans="1:16" s="25" customFormat="1" x14ac:dyDescent="0.25">
      <c r="A249" s="157" t="s">
        <v>1080</v>
      </c>
      <c r="B249" s="157" t="s">
        <v>1081</v>
      </c>
      <c r="C249" s="157" t="s">
        <v>1082</v>
      </c>
      <c r="D249" s="158" t="s">
        <v>75</v>
      </c>
      <c r="E249" s="159">
        <v>22.8</v>
      </c>
      <c r="F249" s="159">
        <v>228</v>
      </c>
      <c r="G249" s="157" t="s">
        <v>1083</v>
      </c>
      <c r="H249" s="160" t="s">
        <v>234</v>
      </c>
      <c r="I249" s="161"/>
      <c r="J249" s="162">
        <v>41817</v>
      </c>
      <c r="K249" s="157" t="s">
        <v>196</v>
      </c>
      <c r="L249" s="157" t="s">
        <v>169</v>
      </c>
      <c r="M249" s="160"/>
      <c r="N249" s="165" t="s">
        <v>72</v>
      </c>
      <c r="O249" s="157" t="s">
        <v>66</v>
      </c>
      <c r="P249" s="157" t="s">
        <v>36</v>
      </c>
    </row>
    <row r="250" spans="1:16" s="25" customFormat="1" x14ac:dyDescent="0.25">
      <c r="A250" s="157" t="s">
        <v>1084</v>
      </c>
      <c r="B250" s="157" t="s">
        <v>1085</v>
      </c>
      <c r="C250" s="157" t="s">
        <v>1086</v>
      </c>
      <c r="D250" s="165"/>
      <c r="E250" s="159">
        <v>24.9</v>
      </c>
      <c r="F250" s="180">
        <v>249</v>
      </c>
      <c r="G250" s="157" t="s">
        <v>1087</v>
      </c>
      <c r="H250" s="160">
        <v>1</v>
      </c>
      <c r="I250" s="160"/>
      <c r="J250" s="164">
        <v>45679</v>
      </c>
      <c r="K250" s="157"/>
      <c r="L250" s="157" t="s">
        <v>64</v>
      </c>
      <c r="M250" s="160"/>
      <c r="N250" s="157" t="s">
        <v>65</v>
      </c>
      <c r="O250" s="157" t="s">
        <v>66</v>
      </c>
      <c r="P250" s="157" t="s">
        <v>43</v>
      </c>
    </row>
    <row r="251" spans="1:16" s="25" customFormat="1" x14ac:dyDescent="0.25">
      <c r="A251" s="157" t="s">
        <v>1088</v>
      </c>
      <c r="B251" s="157" t="s">
        <v>1089</v>
      </c>
      <c r="C251" s="157" t="s">
        <v>1090</v>
      </c>
      <c r="D251" s="165"/>
      <c r="E251" s="159">
        <v>43.99</v>
      </c>
      <c r="F251" s="180">
        <v>131.97</v>
      </c>
      <c r="G251" s="157" t="s">
        <v>1091</v>
      </c>
      <c r="H251" s="160" t="s">
        <v>234</v>
      </c>
      <c r="I251" s="160"/>
      <c r="J251" s="164">
        <v>41730</v>
      </c>
      <c r="K251" s="157" t="s">
        <v>66</v>
      </c>
      <c r="L251" s="165" t="s">
        <v>169</v>
      </c>
      <c r="M251" s="179"/>
      <c r="N251" s="165" t="s">
        <v>72</v>
      </c>
      <c r="O251" s="157" t="s">
        <v>66</v>
      </c>
      <c r="P251" s="157" t="s">
        <v>36</v>
      </c>
    </row>
    <row r="252" spans="1:16" s="25" customFormat="1" x14ac:dyDescent="0.25">
      <c r="A252" s="166" t="s">
        <v>1092</v>
      </c>
      <c r="B252" s="166" t="s">
        <v>1093</v>
      </c>
      <c r="C252" s="191"/>
      <c r="D252" s="167" t="s">
        <v>75</v>
      </c>
      <c r="E252" s="168">
        <v>24.9</v>
      </c>
      <c r="F252" s="168">
        <v>249</v>
      </c>
      <c r="G252" s="166" t="s">
        <v>1094</v>
      </c>
      <c r="H252" s="169">
        <v>2</v>
      </c>
      <c r="I252" s="169" t="s">
        <v>75</v>
      </c>
      <c r="J252" s="171">
        <v>45962</v>
      </c>
      <c r="K252" s="166"/>
      <c r="L252" s="166" t="s">
        <v>35</v>
      </c>
      <c r="M252" s="173" t="s">
        <v>79</v>
      </c>
      <c r="N252" s="172" t="s">
        <v>27</v>
      </c>
      <c r="O252" s="166" t="s">
        <v>66</v>
      </c>
      <c r="P252" s="166" t="s">
        <v>43</v>
      </c>
    </row>
    <row r="253" spans="1:16" s="25" customFormat="1" x14ac:dyDescent="0.25">
      <c r="A253" s="157" t="s">
        <v>1095</v>
      </c>
      <c r="B253" s="157" t="s">
        <v>1096</v>
      </c>
      <c r="C253" s="157" t="s">
        <v>1097</v>
      </c>
      <c r="D253" s="158"/>
      <c r="E253" s="159">
        <v>26.9</v>
      </c>
      <c r="F253" s="159">
        <v>269</v>
      </c>
      <c r="G253" s="157" t="s">
        <v>1098</v>
      </c>
      <c r="H253" s="160">
        <v>6</v>
      </c>
      <c r="I253" s="184"/>
      <c r="J253" s="162">
        <v>45441</v>
      </c>
      <c r="K253" s="157" t="s">
        <v>560</v>
      </c>
      <c r="L253" s="157" t="s">
        <v>422</v>
      </c>
      <c r="M253" s="179"/>
      <c r="N253" s="165" t="s">
        <v>72</v>
      </c>
      <c r="O253" s="157" t="s">
        <v>66</v>
      </c>
      <c r="P253" s="157" t="s">
        <v>43</v>
      </c>
    </row>
    <row r="254" spans="1:16" s="25" customFormat="1" x14ac:dyDescent="0.25">
      <c r="A254" s="157" t="s">
        <v>1099</v>
      </c>
      <c r="B254" s="157" t="s">
        <v>1100</v>
      </c>
      <c r="C254" s="157" t="s">
        <v>1101</v>
      </c>
      <c r="D254" s="165" t="s">
        <v>75</v>
      </c>
      <c r="E254" s="159">
        <v>28.99</v>
      </c>
      <c r="F254" s="180">
        <v>289.89999999999998</v>
      </c>
      <c r="G254" s="157" t="s">
        <v>1102</v>
      </c>
      <c r="H254" s="160" t="s">
        <v>234</v>
      </c>
      <c r="I254" s="160"/>
      <c r="J254" s="164">
        <v>44273</v>
      </c>
      <c r="K254" s="157" t="s">
        <v>66</v>
      </c>
      <c r="L254" s="157" t="s">
        <v>169</v>
      </c>
      <c r="M254" s="160"/>
      <c r="N254" s="165" t="s">
        <v>72</v>
      </c>
      <c r="O254" s="157" t="s">
        <v>66</v>
      </c>
      <c r="P254" s="157" t="s">
        <v>36</v>
      </c>
    </row>
    <row r="255" spans="1:16" s="25" customFormat="1" x14ac:dyDescent="0.25">
      <c r="A255" s="157" t="s">
        <v>1103</v>
      </c>
      <c r="B255" s="157" t="s">
        <v>1104</v>
      </c>
      <c r="C255" s="157" t="s">
        <v>1105</v>
      </c>
      <c r="D255" s="158"/>
      <c r="E255" s="159">
        <v>38.99</v>
      </c>
      <c r="F255" s="159">
        <v>389.9</v>
      </c>
      <c r="G255" s="157" t="s">
        <v>1106</v>
      </c>
      <c r="H255" s="160">
        <v>16</v>
      </c>
      <c r="I255" s="160"/>
      <c r="J255" s="164">
        <v>44942</v>
      </c>
      <c r="K255" s="157" t="s">
        <v>66</v>
      </c>
      <c r="L255" s="157" t="s">
        <v>124</v>
      </c>
      <c r="M255" s="160"/>
      <c r="N255" s="157" t="s">
        <v>65</v>
      </c>
      <c r="O255" s="157" t="s">
        <v>66</v>
      </c>
      <c r="P255" s="157" t="s">
        <v>36</v>
      </c>
    </row>
    <row r="256" spans="1:16" s="25" customFormat="1" x14ac:dyDescent="0.25">
      <c r="A256" s="157" t="s">
        <v>1107</v>
      </c>
      <c r="B256" s="157" t="s">
        <v>1108</v>
      </c>
      <c r="C256" s="157" t="s">
        <v>1109</v>
      </c>
      <c r="D256" s="158"/>
      <c r="E256" s="159">
        <v>25</v>
      </c>
      <c r="F256" s="159">
        <v>250</v>
      </c>
      <c r="G256" s="157" t="s">
        <v>1110</v>
      </c>
      <c r="H256" s="160">
        <v>2</v>
      </c>
      <c r="I256" s="184"/>
      <c r="J256" s="164">
        <v>44634</v>
      </c>
      <c r="K256" s="157" t="s">
        <v>101</v>
      </c>
      <c r="L256" s="165" t="s">
        <v>102</v>
      </c>
      <c r="M256" s="160"/>
      <c r="N256" s="157" t="s">
        <v>65</v>
      </c>
      <c r="O256" s="157" t="s">
        <v>66</v>
      </c>
      <c r="P256" s="157" t="s">
        <v>43</v>
      </c>
    </row>
    <row r="257" spans="1:16" s="25" customFormat="1" x14ac:dyDescent="0.25">
      <c r="A257" s="166" t="s">
        <v>1111</v>
      </c>
      <c r="B257" s="166" t="s">
        <v>1112</v>
      </c>
      <c r="C257" s="166"/>
      <c r="D257" s="172" t="s">
        <v>75</v>
      </c>
      <c r="E257" s="168">
        <v>25.9</v>
      </c>
      <c r="F257" s="181">
        <v>259</v>
      </c>
      <c r="G257" s="166" t="s">
        <v>1113</v>
      </c>
      <c r="H257" s="169">
        <v>1</v>
      </c>
      <c r="I257" s="170" t="s">
        <v>75</v>
      </c>
      <c r="J257" s="176">
        <v>45931</v>
      </c>
      <c r="K257" s="166" t="s">
        <v>1114</v>
      </c>
      <c r="L257" s="166" t="s">
        <v>133</v>
      </c>
      <c r="M257" s="173" t="s">
        <v>79</v>
      </c>
      <c r="N257" s="172" t="s">
        <v>37</v>
      </c>
      <c r="O257" s="166" t="s">
        <v>66</v>
      </c>
      <c r="P257" s="166" t="s">
        <v>43</v>
      </c>
    </row>
    <row r="258" spans="1:16" s="25" customFormat="1" x14ac:dyDescent="0.25">
      <c r="A258" s="157" t="s">
        <v>1115</v>
      </c>
      <c r="B258" s="157" t="s">
        <v>1116</v>
      </c>
      <c r="C258" s="163" t="s">
        <v>1117</v>
      </c>
      <c r="D258" s="165"/>
      <c r="E258" s="159">
        <v>35.99</v>
      </c>
      <c r="F258" s="180">
        <v>360</v>
      </c>
      <c r="G258" s="157" t="s">
        <v>1118</v>
      </c>
      <c r="H258" s="160" t="s">
        <v>234</v>
      </c>
      <c r="I258" s="160"/>
      <c r="J258" s="162">
        <v>45572</v>
      </c>
      <c r="K258" s="157"/>
      <c r="L258" s="165" t="s">
        <v>107</v>
      </c>
      <c r="M258" s="160"/>
      <c r="N258" s="157" t="s">
        <v>65</v>
      </c>
      <c r="O258" s="157" t="s">
        <v>66</v>
      </c>
      <c r="P258" s="157" t="s">
        <v>36</v>
      </c>
    </row>
    <row r="259" spans="1:16" s="25" customFormat="1" x14ac:dyDescent="0.25">
      <c r="A259" s="157" t="s">
        <v>1119</v>
      </c>
      <c r="B259" s="157" t="s">
        <v>1120</v>
      </c>
      <c r="C259" s="157" t="s">
        <v>1121</v>
      </c>
      <c r="D259" s="165"/>
      <c r="E259" s="159">
        <v>29.9</v>
      </c>
      <c r="F259" s="180">
        <v>299</v>
      </c>
      <c r="G259" s="157" t="s">
        <v>1122</v>
      </c>
      <c r="H259" s="160">
        <v>5</v>
      </c>
      <c r="I259" s="161"/>
      <c r="J259" s="164">
        <v>45688</v>
      </c>
      <c r="K259" s="157" t="s">
        <v>634</v>
      </c>
      <c r="L259" s="157" t="s">
        <v>169</v>
      </c>
      <c r="M259" s="160"/>
      <c r="N259" s="165" t="s">
        <v>57</v>
      </c>
      <c r="O259" s="157" t="s">
        <v>664</v>
      </c>
      <c r="P259" s="157" t="s">
        <v>43</v>
      </c>
    </row>
    <row r="260" spans="1:16" s="25" customFormat="1" x14ac:dyDescent="0.25">
      <c r="A260" s="157" t="s">
        <v>1123</v>
      </c>
      <c r="B260" s="157" t="s">
        <v>1124</v>
      </c>
      <c r="C260" s="157" t="s">
        <v>1125</v>
      </c>
      <c r="D260" s="165"/>
      <c r="E260" s="159">
        <v>30</v>
      </c>
      <c r="F260" s="159">
        <v>300</v>
      </c>
      <c r="G260" s="157" t="s">
        <v>1126</v>
      </c>
      <c r="H260" s="160">
        <v>14</v>
      </c>
      <c r="I260" s="184"/>
      <c r="J260" s="162">
        <v>45569</v>
      </c>
      <c r="K260" s="157" t="s">
        <v>137</v>
      </c>
      <c r="L260" s="165" t="s">
        <v>71</v>
      </c>
      <c r="M260" s="179"/>
      <c r="N260" s="165" t="s">
        <v>72</v>
      </c>
      <c r="O260" s="157" t="s">
        <v>66</v>
      </c>
      <c r="P260" s="157" t="s">
        <v>42</v>
      </c>
    </row>
    <row r="261" spans="1:16" s="25" customFormat="1" x14ac:dyDescent="0.25">
      <c r="A261" s="166" t="s">
        <v>1127</v>
      </c>
      <c r="B261" s="166" t="s">
        <v>1128</v>
      </c>
      <c r="C261" s="166"/>
      <c r="D261" s="167" t="s">
        <v>75</v>
      </c>
      <c r="E261" s="168">
        <v>22</v>
      </c>
      <c r="F261" s="168">
        <v>220</v>
      </c>
      <c r="G261" s="166" t="s">
        <v>1129</v>
      </c>
      <c r="H261" s="169">
        <v>1</v>
      </c>
      <c r="I261" s="169" t="s">
        <v>75</v>
      </c>
      <c r="J261" s="176">
        <v>45962</v>
      </c>
      <c r="K261" s="172" t="s">
        <v>77</v>
      </c>
      <c r="L261" s="172" t="s">
        <v>78</v>
      </c>
      <c r="M261" s="173" t="s">
        <v>79</v>
      </c>
      <c r="N261" s="172" t="s">
        <v>27</v>
      </c>
      <c r="O261" s="166" t="s">
        <v>66</v>
      </c>
      <c r="P261" s="166" t="s">
        <v>43</v>
      </c>
    </row>
    <row r="262" spans="1:16" s="25" customFormat="1" x14ac:dyDescent="0.25">
      <c r="A262" s="166" t="s">
        <v>1130</v>
      </c>
      <c r="B262" s="166" t="s">
        <v>1131</v>
      </c>
      <c r="C262" s="166"/>
      <c r="D262" s="172"/>
      <c r="E262" s="168">
        <v>24.9</v>
      </c>
      <c r="F262" s="168">
        <v>249</v>
      </c>
      <c r="G262" s="166" t="s">
        <v>1132</v>
      </c>
      <c r="H262" s="169">
        <v>3</v>
      </c>
      <c r="I262" s="169" t="s">
        <v>75</v>
      </c>
      <c r="J262" s="176">
        <v>45926</v>
      </c>
      <c r="K262" s="166" t="s">
        <v>117</v>
      </c>
      <c r="L262" s="166" t="s">
        <v>31</v>
      </c>
      <c r="M262" s="173" t="s">
        <v>79</v>
      </c>
      <c r="N262" s="172" t="s">
        <v>27</v>
      </c>
      <c r="O262" s="166" t="s">
        <v>66</v>
      </c>
      <c r="P262" s="166" t="s">
        <v>43</v>
      </c>
    </row>
    <row r="263" spans="1:16" s="25" customFormat="1" x14ac:dyDescent="0.25">
      <c r="A263" s="157" t="s">
        <v>1133</v>
      </c>
      <c r="B263" s="157" t="s">
        <v>1134</v>
      </c>
      <c r="C263" s="157" t="s">
        <v>1135</v>
      </c>
      <c r="D263" s="158"/>
      <c r="E263" s="159">
        <v>26</v>
      </c>
      <c r="F263" s="159">
        <v>260</v>
      </c>
      <c r="G263" s="157" t="s">
        <v>1136</v>
      </c>
      <c r="H263" s="160">
        <v>1</v>
      </c>
      <c r="I263" s="160"/>
      <c r="J263" s="164">
        <v>44684</v>
      </c>
      <c r="K263" s="157" t="s">
        <v>101</v>
      </c>
      <c r="L263" s="165" t="s">
        <v>102</v>
      </c>
      <c r="M263" s="160"/>
      <c r="N263" s="157" t="s">
        <v>65</v>
      </c>
      <c r="O263" s="157" t="s">
        <v>66</v>
      </c>
      <c r="P263" s="157" t="s">
        <v>43</v>
      </c>
    </row>
    <row r="264" spans="1:16" s="25" customFormat="1" x14ac:dyDescent="0.25">
      <c r="A264" s="157" t="s">
        <v>1137</v>
      </c>
      <c r="B264" s="157" t="s">
        <v>1138</v>
      </c>
      <c r="C264" s="157" t="s">
        <v>1139</v>
      </c>
      <c r="D264" s="158"/>
      <c r="E264" s="159">
        <v>24</v>
      </c>
      <c r="F264" s="159">
        <v>240</v>
      </c>
      <c r="G264" s="157" t="s">
        <v>1140</v>
      </c>
      <c r="H264" s="160">
        <v>1</v>
      </c>
      <c r="I264" s="184"/>
      <c r="J264" s="162">
        <v>44854</v>
      </c>
      <c r="K264" s="157" t="s">
        <v>180</v>
      </c>
      <c r="L264" s="157" t="s">
        <v>181</v>
      </c>
      <c r="M264" s="179"/>
      <c r="N264" s="157" t="s">
        <v>65</v>
      </c>
      <c r="O264" s="157" t="s">
        <v>66</v>
      </c>
      <c r="P264" s="157" t="s">
        <v>43</v>
      </c>
    </row>
    <row r="265" spans="1:16" s="25" customFormat="1" x14ac:dyDescent="0.25">
      <c r="A265" s="166" t="s">
        <v>1141</v>
      </c>
      <c r="B265" s="166" t="s">
        <v>1142</v>
      </c>
      <c r="C265" s="166"/>
      <c r="D265" s="172" t="s">
        <v>75</v>
      </c>
      <c r="E265" s="168">
        <v>24.9</v>
      </c>
      <c r="F265" s="168">
        <v>249</v>
      </c>
      <c r="G265" s="166" t="s">
        <v>1143</v>
      </c>
      <c r="H265" s="169">
        <v>4</v>
      </c>
      <c r="I265" s="169" t="s">
        <v>75</v>
      </c>
      <c r="J265" s="176">
        <v>45962</v>
      </c>
      <c r="K265" s="166" t="s">
        <v>129</v>
      </c>
      <c r="L265" s="172" t="s">
        <v>250</v>
      </c>
      <c r="M265" s="173" t="s">
        <v>79</v>
      </c>
      <c r="N265" s="172" t="s">
        <v>27</v>
      </c>
      <c r="O265" s="166" t="s">
        <v>66</v>
      </c>
      <c r="P265" s="166" t="s">
        <v>43</v>
      </c>
    </row>
    <row r="266" spans="1:16" s="25" customFormat="1" x14ac:dyDescent="0.25">
      <c r="A266" s="157" t="s">
        <v>1144</v>
      </c>
      <c r="B266" s="157" t="s">
        <v>1145</v>
      </c>
      <c r="C266" s="157" t="s">
        <v>1146</v>
      </c>
      <c r="D266" s="157"/>
      <c r="E266" s="159">
        <v>24.95</v>
      </c>
      <c r="F266" s="159">
        <v>250</v>
      </c>
      <c r="G266" s="157" t="s">
        <v>1147</v>
      </c>
      <c r="H266" s="160">
        <v>4</v>
      </c>
      <c r="I266" s="160"/>
      <c r="J266" s="164">
        <v>43831</v>
      </c>
      <c r="K266" s="157" t="s">
        <v>89</v>
      </c>
      <c r="L266" s="157" t="s">
        <v>90</v>
      </c>
      <c r="M266" s="160"/>
      <c r="N266" s="157" t="s">
        <v>65</v>
      </c>
      <c r="O266" s="157" t="s">
        <v>66</v>
      </c>
      <c r="P266" s="157" t="s">
        <v>91</v>
      </c>
    </row>
    <row r="267" spans="1:16" s="25" customFormat="1" x14ac:dyDescent="0.25">
      <c r="A267" s="157" t="s">
        <v>1148</v>
      </c>
      <c r="B267" s="157" t="s">
        <v>1149</v>
      </c>
      <c r="C267" s="157" t="s">
        <v>1150</v>
      </c>
      <c r="D267" s="165" t="s">
        <v>75</v>
      </c>
      <c r="E267" s="159">
        <v>36</v>
      </c>
      <c r="F267" s="180">
        <v>108</v>
      </c>
      <c r="G267" s="157" t="s">
        <v>1151</v>
      </c>
      <c r="H267" s="160" t="s">
        <v>234</v>
      </c>
      <c r="I267" s="160"/>
      <c r="J267" s="164">
        <v>41821</v>
      </c>
      <c r="K267" s="157" t="s">
        <v>168</v>
      </c>
      <c r="L267" s="165" t="s">
        <v>169</v>
      </c>
      <c r="M267" s="160"/>
      <c r="N267" s="165" t="s">
        <v>72</v>
      </c>
      <c r="O267" s="157" t="s">
        <v>66</v>
      </c>
      <c r="P267" s="157" t="s">
        <v>36</v>
      </c>
    </row>
    <row r="268" spans="1:16" s="25" customFormat="1" x14ac:dyDescent="0.25">
      <c r="A268" s="157" t="s">
        <v>1152</v>
      </c>
      <c r="B268" s="157" t="s">
        <v>1153</v>
      </c>
      <c r="C268" s="157" t="s">
        <v>1154</v>
      </c>
      <c r="D268" s="157" t="s">
        <v>75</v>
      </c>
      <c r="E268" s="159">
        <v>29</v>
      </c>
      <c r="F268" s="159">
        <v>87</v>
      </c>
      <c r="G268" s="157" t="s">
        <v>1155</v>
      </c>
      <c r="H268" s="160" t="s">
        <v>234</v>
      </c>
      <c r="I268" s="160"/>
      <c r="J268" s="164">
        <v>41821</v>
      </c>
      <c r="K268" s="157" t="s">
        <v>1156</v>
      </c>
      <c r="L268" s="157" t="s">
        <v>169</v>
      </c>
      <c r="M268" s="160"/>
      <c r="N268" s="165" t="s">
        <v>72</v>
      </c>
      <c r="O268" s="157" t="s">
        <v>66</v>
      </c>
      <c r="P268" s="157" t="s">
        <v>36</v>
      </c>
    </row>
    <row r="269" spans="1:16" s="25" customFormat="1" x14ac:dyDescent="0.25">
      <c r="A269" s="157" t="s">
        <v>1157</v>
      </c>
      <c r="B269" s="157" t="s">
        <v>1158</v>
      </c>
      <c r="C269" s="163" t="s">
        <v>1159</v>
      </c>
      <c r="D269" s="158" t="s">
        <v>75</v>
      </c>
      <c r="E269" s="159">
        <v>26</v>
      </c>
      <c r="F269" s="159">
        <v>78</v>
      </c>
      <c r="G269" s="157" t="s">
        <v>1160</v>
      </c>
      <c r="H269" s="160" t="s">
        <v>234</v>
      </c>
      <c r="I269" s="160"/>
      <c r="J269" s="162">
        <v>41821</v>
      </c>
      <c r="K269" s="157" t="s">
        <v>1156</v>
      </c>
      <c r="L269" s="165" t="s">
        <v>169</v>
      </c>
      <c r="M269" s="160"/>
      <c r="N269" s="165" t="s">
        <v>72</v>
      </c>
      <c r="O269" s="157" t="s">
        <v>66</v>
      </c>
      <c r="P269" s="157" t="s">
        <v>36</v>
      </c>
    </row>
    <row r="270" spans="1:16" s="25" customFormat="1" x14ac:dyDescent="0.25">
      <c r="A270" s="165" t="s">
        <v>1161</v>
      </c>
      <c r="B270" s="165" t="s">
        <v>1162</v>
      </c>
      <c r="C270" s="157" t="s">
        <v>1163</v>
      </c>
      <c r="D270" s="165"/>
      <c r="E270" s="178">
        <v>34.9</v>
      </c>
      <c r="F270" s="180">
        <v>349</v>
      </c>
      <c r="G270" s="165" t="s">
        <v>1164</v>
      </c>
      <c r="H270" s="179">
        <v>3</v>
      </c>
      <c r="I270" s="161"/>
      <c r="J270" s="164">
        <v>45666</v>
      </c>
      <c r="K270" s="165" t="s">
        <v>634</v>
      </c>
      <c r="L270" s="165" t="s">
        <v>169</v>
      </c>
      <c r="M270" s="179"/>
      <c r="N270" s="165" t="s">
        <v>57</v>
      </c>
      <c r="O270" s="165" t="s">
        <v>1165</v>
      </c>
      <c r="P270" s="157" t="s">
        <v>43</v>
      </c>
    </row>
    <row r="271" spans="1:16" s="25" customFormat="1" x14ac:dyDescent="0.25">
      <c r="A271" s="165" t="s">
        <v>1166</v>
      </c>
      <c r="B271" s="165" t="s">
        <v>1167</v>
      </c>
      <c r="C271" s="157" t="s">
        <v>1168</v>
      </c>
      <c r="D271" s="158" t="s">
        <v>75</v>
      </c>
      <c r="E271" s="178">
        <v>38.99</v>
      </c>
      <c r="F271" s="159">
        <v>116.97</v>
      </c>
      <c r="G271" s="165" t="s">
        <v>1169</v>
      </c>
      <c r="H271" s="179" t="s">
        <v>234</v>
      </c>
      <c r="I271" s="160"/>
      <c r="J271" s="164">
        <v>43880</v>
      </c>
      <c r="K271" s="165" t="s">
        <v>66</v>
      </c>
      <c r="L271" s="157" t="s">
        <v>169</v>
      </c>
      <c r="M271" s="179"/>
      <c r="N271" s="165" t="s">
        <v>57</v>
      </c>
      <c r="O271" s="165" t="s">
        <v>1165</v>
      </c>
      <c r="P271" s="157" t="s">
        <v>36</v>
      </c>
    </row>
    <row r="272" spans="1:16" s="25" customFormat="1" x14ac:dyDescent="0.25">
      <c r="A272" s="172" t="s">
        <v>1170</v>
      </c>
      <c r="B272" s="172" t="s">
        <v>1171</v>
      </c>
      <c r="C272" s="166"/>
      <c r="D272" s="172" t="s">
        <v>75</v>
      </c>
      <c r="E272" s="174">
        <v>24</v>
      </c>
      <c r="F272" s="181">
        <v>240</v>
      </c>
      <c r="G272" s="172" t="s">
        <v>1172</v>
      </c>
      <c r="H272" s="175">
        <v>1</v>
      </c>
      <c r="I272" s="170" t="s">
        <v>75</v>
      </c>
      <c r="J272" s="176">
        <v>46054</v>
      </c>
      <c r="K272" s="172" t="s">
        <v>1173</v>
      </c>
      <c r="L272" s="172" t="s">
        <v>33</v>
      </c>
      <c r="M272" s="173" t="s">
        <v>79</v>
      </c>
      <c r="N272" s="172" t="s">
        <v>27</v>
      </c>
      <c r="O272" s="166" t="s">
        <v>66</v>
      </c>
      <c r="P272" s="166" t="s">
        <v>43</v>
      </c>
    </row>
    <row r="273" spans="1:16" s="25" customFormat="1" x14ac:dyDescent="0.25">
      <c r="A273" s="165" t="s">
        <v>1174</v>
      </c>
      <c r="B273" s="165" t="s">
        <v>1175</v>
      </c>
      <c r="C273" s="165" t="s">
        <v>1176</v>
      </c>
      <c r="D273" s="165"/>
      <c r="E273" s="178">
        <v>39.9</v>
      </c>
      <c r="F273" s="180">
        <v>399</v>
      </c>
      <c r="G273" s="165" t="s">
        <v>1177</v>
      </c>
      <c r="H273" s="179">
        <v>8</v>
      </c>
      <c r="I273" s="161"/>
      <c r="J273" s="164">
        <v>45686</v>
      </c>
      <c r="K273" s="165" t="s">
        <v>66</v>
      </c>
      <c r="L273" s="165" t="s">
        <v>260</v>
      </c>
      <c r="M273" s="179"/>
      <c r="N273" s="165" t="s">
        <v>72</v>
      </c>
      <c r="O273" s="157" t="s">
        <v>66</v>
      </c>
      <c r="P273" s="157" t="s">
        <v>43</v>
      </c>
    </row>
    <row r="274" spans="1:16" s="25" customFormat="1" x14ac:dyDescent="0.25">
      <c r="A274" s="172" t="s">
        <v>1178</v>
      </c>
      <c r="B274" s="172" t="s">
        <v>1179</v>
      </c>
      <c r="C274" s="172"/>
      <c r="D274" s="172" t="s">
        <v>75</v>
      </c>
      <c r="E274" s="174">
        <v>26.9</v>
      </c>
      <c r="F274" s="181">
        <v>269</v>
      </c>
      <c r="G274" s="172" t="s">
        <v>1180</v>
      </c>
      <c r="H274" s="175">
        <v>1</v>
      </c>
      <c r="I274" s="170" t="s">
        <v>75</v>
      </c>
      <c r="J274" s="176">
        <v>45992</v>
      </c>
      <c r="K274" s="172" t="s">
        <v>560</v>
      </c>
      <c r="L274" s="166" t="s">
        <v>112</v>
      </c>
      <c r="M274" s="173" t="s">
        <v>79</v>
      </c>
      <c r="N274" s="172" t="s">
        <v>37</v>
      </c>
      <c r="O274" s="166" t="s">
        <v>66</v>
      </c>
      <c r="P274" s="166" t="s">
        <v>43</v>
      </c>
    </row>
    <row r="275" spans="1:16" s="25" customFormat="1" x14ac:dyDescent="0.25">
      <c r="A275" s="165" t="s">
        <v>1181</v>
      </c>
      <c r="B275" s="165" t="s">
        <v>1182</v>
      </c>
      <c r="C275" s="157" t="s">
        <v>1183</v>
      </c>
      <c r="D275" s="165"/>
      <c r="E275" s="178">
        <v>24.9</v>
      </c>
      <c r="F275" s="180">
        <v>249</v>
      </c>
      <c r="G275" s="165" t="s">
        <v>1184</v>
      </c>
      <c r="H275" s="179">
        <v>1</v>
      </c>
      <c r="I275" s="160"/>
      <c r="J275" s="164">
        <v>45772</v>
      </c>
      <c r="K275" s="157" t="s">
        <v>63</v>
      </c>
      <c r="L275" s="157" t="s">
        <v>181</v>
      </c>
      <c r="M275" s="160"/>
      <c r="N275" s="157" t="s">
        <v>65</v>
      </c>
      <c r="O275" s="157" t="s">
        <v>66</v>
      </c>
      <c r="P275" s="157" t="s">
        <v>43</v>
      </c>
    </row>
    <row r="276" spans="1:16" s="25" customFormat="1" x14ac:dyDescent="0.25">
      <c r="A276" s="157" t="s">
        <v>1185</v>
      </c>
      <c r="B276" s="157" t="s">
        <v>1186</v>
      </c>
      <c r="C276" s="157" t="s">
        <v>1187</v>
      </c>
      <c r="D276" s="158"/>
      <c r="E276" s="159">
        <v>26.9</v>
      </c>
      <c r="F276" s="159">
        <v>269</v>
      </c>
      <c r="G276" s="157" t="s">
        <v>1188</v>
      </c>
      <c r="H276" s="160">
        <v>3</v>
      </c>
      <c r="I276" s="184"/>
      <c r="J276" s="162">
        <v>45194</v>
      </c>
      <c r="K276" s="157" t="s">
        <v>289</v>
      </c>
      <c r="L276" s="165" t="s">
        <v>102</v>
      </c>
      <c r="M276" s="160"/>
      <c r="N276" s="157" t="s">
        <v>65</v>
      </c>
      <c r="O276" s="157" t="s">
        <v>66</v>
      </c>
      <c r="P276" s="157" t="s">
        <v>43</v>
      </c>
    </row>
    <row r="277" spans="1:16" s="25" customFormat="1" x14ac:dyDescent="0.25">
      <c r="A277" s="165" t="s">
        <v>1189</v>
      </c>
      <c r="B277" s="165" t="s">
        <v>1190</v>
      </c>
      <c r="C277" s="165" t="s">
        <v>1191</v>
      </c>
      <c r="D277" s="165"/>
      <c r="E277" s="178">
        <v>14.4</v>
      </c>
      <c r="F277" s="180">
        <v>64</v>
      </c>
      <c r="G277" s="165" t="s">
        <v>1192</v>
      </c>
      <c r="H277" s="179">
        <v>1</v>
      </c>
      <c r="I277" s="184"/>
      <c r="J277" s="164">
        <v>39814</v>
      </c>
      <c r="K277" s="157"/>
      <c r="L277" s="157" t="s">
        <v>90</v>
      </c>
      <c r="M277" s="179"/>
      <c r="N277" s="157" t="s">
        <v>65</v>
      </c>
      <c r="O277" s="157" t="s">
        <v>66</v>
      </c>
      <c r="P277" s="157" t="s">
        <v>1193</v>
      </c>
    </row>
    <row r="278" spans="1:16" s="25" customFormat="1" x14ac:dyDescent="0.25">
      <c r="A278" s="165" t="s">
        <v>1194</v>
      </c>
      <c r="B278" s="165" t="s">
        <v>1195</v>
      </c>
      <c r="C278" s="165" t="s">
        <v>1196</v>
      </c>
      <c r="D278" s="165"/>
      <c r="E278" s="178">
        <v>38.4</v>
      </c>
      <c r="F278" s="180">
        <v>169</v>
      </c>
      <c r="G278" s="165" t="s">
        <v>1197</v>
      </c>
      <c r="H278" s="179">
        <v>1</v>
      </c>
      <c r="I278" s="161"/>
      <c r="J278" s="164">
        <v>45258</v>
      </c>
      <c r="K278" s="165"/>
      <c r="L278" s="165" t="s">
        <v>90</v>
      </c>
      <c r="M278" s="179"/>
      <c r="N278" s="157" t="s">
        <v>65</v>
      </c>
      <c r="O278" s="157" t="s">
        <v>66</v>
      </c>
      <c r="P278" s="157" t="s">
        <v>1193</v>
      </c>
    </row>
    <row r="279" spans="1:16" s="25" customFormat="1" x14ac:dyDescent="0.25">
      <c r="A279" s="165" t="s">
        <v>1198</v>
      </c>
      <c r="B279" s="165" t="s">
        <v>1199</v>
      </c>
      <c r="C279" s="165" t="s">
        <v>1200</v>
      </c>
      <c r="D279" s="165"/>
      <c r="E279" s="178">
        <v>18.989999999999998</v>
      </c>
      <c r="F279" s="180">
        <v>189.9</v>
      </c>
      <c r="G279" s="165" t="s">
        <v>1201</v>
      </c>
      <c r="H279" s="179">
        <v>1</v>
      </c>
      <c r="I279" s="161"/>
      <c r="J279" s="164">
        <v>44452</v>
      </c>
      <c r="K279" s="157" t="s">
        <v>66</v>
      </c>
      <c r="L279" s="165" t="s">
        <v>169</v>
      </c>
      <c r="M279" s="179"/>
      <c r="N279" s="165" t="s">
        <v>57</v>
      </c>
      <c r="O279" s="165" t="s">
        <v>1019</v>
      </c>
      <c r="P279" s="157" t="s">
        <v>36</v>
      </c>
    </row>
    <row r="280" spans="1:16" s="25" customFormat="1" x14ac:dyDescent="0.25">
      <c r="A280" s="157" t="s">
        <v>1202</v>
      </c>
      <c r="B280" s="157" t="s">
        <v>1203</v>
      </c>
      <c r="C280" s="157" t="s">
        <v>1204</v>
      </c>
      <c r="D280" s="158"/>
      <c r="E280" s="159">
        <v>25.99</v>
      </c>
      <c r="F280" s="159">
        <v>260</v>
      </c>
      <c r="G280" s="157" t="s">
        <v>1205</v>
      </c>
      <c r="H280" s="160">
        <v>13</v>
      </c>
      <c r="I280" s="160"/>
      <c r="J280" s="164">
        <v>45132</v>
      </c>
      <c r="K280" s="165" t="s">
        <v>66</v>
      </c>
      <c r="L280" s="165" t="s">
        <v>90</v>
      </c>
      <c r="M280" s="160"/>
      <c r="N280" s="157" t="s">
        <v>65</v>
      </c>
      <c r="O280" s="157" t="s">
        <v>66</v>
      </c>
      <c r="P280" s="157" t="s">
        <v>36</v>
      </c>
    </row>
    <row r="281" spans="1:16" s="25" customFormat="1" x14ac:dyDescent="0.25">
      <c r="A281" s="165" t="s">
        <v>1206</v>
      </c>
      <c r="B281" s="165" t="s">
        <v>1207</v>
      </c>
      <c r="C281" s="157" t="s">
        <v>1208</v>
      </c>
      <c r="D281" s="165"/>
      <c r="E281" s="178">
        <v>18.989999999999998</v>
      </c>
      <c r="F281" s="180">
        <v>189.9</v>
      </c>
      <c r="G281" s="165" t="s">
        <v>1209</v>
      </c>
      <c r="H281" s="179">
        <v>10</v>
      </c>
      <c r="I281" s="160"/>
      <c r="J281" s="164">
        <v>44425</v>
      </c>
      <c r="K281" s="165" t="s">
        <v>66</v>
      </c>
      <c r="L281" s="157" t="s">
        <v>90</v>
      </c>
      <c r="M281" s="160"/>
      <c r="N281" s="157" t="s">
        <v>65</v>
      </c>
      <c r="O281" s="157" t="s">
        <v>66</v>
      </c>
      <c r="P281" s="157" t="s">
        <v>36</v>
      </c>
    </row>
    <row r="282" spans="1:16" s="25" customFormat="1" x14ac:dyDescent="0.25">
      <c r="A282" s="157" t="s">
        <v>1210</v>
      </c>
      <c r="B282" s="157" t="s">
        <v>1211</v>
      </c>
      <c r="C282" s="157" t="s">
        <v>1212</v>
      </c>
      <c r="D282" s="158"/>
      <c r="E282" s="159">
        <v>25.99</v>
      </c>
      <c r="F282" s="159">
        <v>260</v>
      </c>
      <c r="G282" s="157" t="s">
        <v>1213</v>
      </c>
      <c r="H282" s="160">
        <v>5</v>
      </c>
      <c r="I282" s="184"/>
      <c r="J282" s="162">
        <v>45188</v>
      </c>
      <c r="K282" s="165" t="s">
        <v>66</v>
      </c>
      <c r="L282" s="165" t="s">
        <v>90</v>
      </c>
      <c r="M282" s="179"/>
      <c r="N282" s="157" t="s">
        <v>65</v>
      </c>
      <c r="O282" s="157" t="s">
        <v>66</v>
      </c>
      <c r="P282" s="157" t="s">
        <v>36</v>
      </c>
    </row>
    <row r="283" spans="1:16" s="25" customFormat="1" x14ac:dyDescent="0.25">
      <c r="A283" s="165" t="s">
        <v>1214</v>
      </c>
      <c r="B283" s="165" t="s">
        <v>1215</v>
      </c>
      <c r="C283" s="177" t="s">
        <v>1216</v>
      </c>
      <c r="D283" s="165"/>
      <c r="E283" s="178">
        <v>30</v>
      </c>
      <c r="F283" s="180">
        <v>300</v>
      </c>
      <c r="G283" s="165" t="s">
        <v>1217</v>
      </c>
      <c r="H283" s="179">
        <v>1</v>
      </c>
      <c r="I283" s="160"/>
      <c r="J283" s="162">
        <v>45541</v>
      </c>
      <c r="K283" s="165" t="s">
        <v>137</v>
      </c>
      <c r="L283" s="165" t="s">
        <v>71</v>
      </c>
      <c r="M283" s="179"/>
      <c r="N283" s="165" t="s">
        <v>72</v>
      </c>
      <c r="O283" s="157" t="s">
        <v>66</v>
      </c>
      <c r="P283" s="157" t="s">
        <v>42</v>
      </c>
    </row>
    <row r="284" spans="1:16" s="25" customFormat="1" x14ac:dyDescent="0.25">
      <c r="A284" s="172" t="s">
        <v>1218</v>
      </c>
      <c r="B284" s="172" t="s">
        <v>1219</v>
      </c>
      <c r="C284" s="172"/>
      <c r="D284" s="167" t="s">
        <v>75</v>
      </c>
      <c r="E284" s="174">
        <v>25</v>
      </c>
      <c r="F284" s="174">
        <v>250</v>
      </c>
      <c r="G284" s="172" t="s">
        <v>1220</v>
      </c>
      <c r="H284" s="175">
        <v>1</v>
      </c>
      <c r="I284" s="170" t="s">
        <v>75</v>
      </c>
      <c r="J284" s="176">
        <v>46054</v>
      </c>
      <c r="K284" s="166" t="s">
        <v>129</v>
      </c>
      <c r="L284" s="172" t="s">
        <v>250</v>
      </c>
      <c r="M284" s="173" t="s">
        <v>79</v>
      </c>
      <c r="N284" s="172" t="s">
        <v>27</v>
      </c>
      <c r="O284" s="166" t="s">
        <v>66</v>
      </c>
      <c r="P284" s="166" t="s">
        <v>43</v>
      </c>
    </row>
    <row r="285" spans="1:16" s="25" customFormat="1" x14ac:dyDescent="0.25">
      <c r="A285" s="165" t="s">
        <v>1221</v>
      </c>
      <c r="B285" s="165" t="s">
        <v>1222</v>
      </c>
      <c r="C285" s="162" t="s">
        <v>1223</v>
      </c>
      <c r="D285" s="158"/>
      <c r="E285" s="178">
        <v>25</v>
      </c>
      <c r="F285" s="159">
        <v>250</v>
      </c>
      <c r="G285" s="165" t="s">
        <v>1224</v>
      </c>
      <c r="H285" s="179">
        <v>3</v>
      </c>
      <c r="I285" s="160"/>
      <c r="J285" s="164">
        <v>45051</v>
      </c>
      <c r="K285" s="165"/>
      <c r="L285" s="165" t="s">
        <v>71</v>
      </c>
      <c r="M285" s="160"/>
      <c r="N285" s="165" t="s">
        <v>72</v>
      </c>
      <c r="O285" s="157" t="s">
        <v>66</v>
      </c>
      <c r="P285" s="157" t="s">
        <v>42</v>
      </c>
    </row>
    <row r="286" spans="1:16" s="25" customFormat="1" x14ac:dyDescent="0.25">
      <c r="A286" s="165" t="s">
        <v>1225</v>
      </c>
      <c r="B286" s="165" t="s">
        <v>1226</v>
      </c>
      <c r="C286" s="157" t="s">
        <v>1227</v>
      </c>
      <c r="D286" s="165" t="s">
        <v>75</v>
      </c>
      <c r="E286" s="178">
        <v>12.99</v>
      </c>
      <c r="F286" s="180">
        <v>38.97</v>
      </c>
      <c r="G286" s="165" t="s">
        <v>1228</v>
      </c>
      <c r="H286" s="179" t="s">
        <v>592</v>
      </c>
      <c r="I286" s="160"/>
      <c r="J286" s="164">
        <v>42804</v>
      </c>
      <c r="K286" s="157" t="s">
        <v>301</v>
      </c>
      <c r="L286" s="165" t="s">
        <v>169</v>
      </c>
      <c r="M286" s="179"/>
      <c r="N286" s="165" t="s">
        <v>72</v>
      </c>
      <c r="O286" s="157" t="s">
        <v>66</v>
      </c>
      <c r="P286" s="157" t="s">
        <v>36</v>
      </c>
    </row>
    <row r="287" spans="1:16" s="25" customFormat="1" x14ac:dyDescent="0.25">
      <c r="A287" s="166" t="s">
        <v>1229</v>
      </c>
      <c r="B287" s="166" t="s">
        <v>1230</v>
      </c>
      <c r="C287" s="193"/>
      <c r="D287" s="167" t="s">
        <v>75</v>
      </c>
      <c r="E287" s="168">
        <v>24.9</v>
      </c>
      <c r="F287" s="168">
        <v>249</v>
      </c>
      <c r="G287" s="166" t="s">
        <v>1231</v>
      </c>
      <c r="H287" s="169">
        <v>3</v>
      </c>
      <c r="I287" s="188" t="s">
        <v>75</v>
      </c>
      <c r="J287" s="194">
        <v>45931</v>
      </c>
      <c r="K287" s="166" t="s">
        <v>255</v>
      </c>
      <c r="L287" s="172" t="s">
        <v>28</v>
      </c>
      <c r="M287" s="173" t="s">
        <v>79</v>
      </c>
      <c r="N287" s="172" t="s">
        <v>27</v>
      </c>
      <c r="O287" s="166" t="s">
        <v>66</v>
      </c>
      <c r="P287" s="166" t="s">
        <v>43</v>
      </c>
    </row>
    <row r="288" spans="1:16" s="25" customFormat="1" x14ac:dyDescent="0.25">
      <c r="A288" s="165" t="s">
        <v>1232</v>
      </c>
      <c r="B288" s="165" t="s">
        <v>1233</v>
      </c>
      <c r="C288" s="177" t="s">
        <v>1234</v>
      </c>
      <c r="D288" s="165"/>
      <c r="E288" s="178">
        <v>29.9</v>
      </c>
      <c r="F288" s="159">
        <v>299</v>
      </c>
      <c r="G288" s="165" t="s">
        <v>1235</v>
      </c>
      <c r="H288" s="179">
        <v>1</v>
      </c>
      <c r="I288" s="160"/>
      <c r="J288" s="162">
        <v>45054</v>
      </c>
      <c r="K288" s="165" t="s">
        <v>1027</v>
      </c>
      <c r="L288" s="157" t="s">
        <v>464</v>
      </c>
      <c r="M288" s="179"/>
      <c r="N288" s="157" t="s">
        <v>65</v>
      </c>
      <c r="O288" s="157" t="s">
        <v>66</v>
      </c>
      <c r="P288" s="157" t="s">
        <v>544</v>
      </c>
    </row>
    <row r="289" spans="1:16" s="25" customFormat="1" x14ac:dyDescent="0.25">
      <c r="A289" s="172" t="s">
        <v>1236</v>
      </c>
      <c r="B289" s="172" t="s">
        <v>1237</v>
      </c>
      <c r="C289" s="172"/>
      <c r="D289" s="167" t="s">
        <v>75</v>
      </c>
      <c r="E289" s="174">
        <v>26.9</v>
      </c>
      <c r="F289" s="181">
        <v>269</v>
      </c>
      <c r="G289" s="172" t="s">
        <v>1238</v>
      </c>
      <c r="H289" s="175">
        <v>3</v>
      </c>
      <c r="I289" s="188" t="s">
        <v>75</v>
      </c>
      <c r="J289" s="171">
        <v>45901</v>
      </c>
      <c r="K289" s="166" t="s">
        <v>83</v>
      </c>
      <c r="L289" s="172" t="s">
        <v>84</v>
      </c>
      <c r="M289" s="173" t="s">
        <v>79</v>
      </c>
      <c r="N289" s="172" t="s">
        <v>37</v>
      </c>
      <c r="O289" s="166" t="s">
        <v>66</v>
      </c>
      <c r="P289" s="166" t="s">
        <v>43</v>
      </c>
    </row>
    <row r="290" spans="1:16" s="25" customFormat="1" x14ac:dyDescent="0.25">
      <c r="A290" s="165" t="s">
        <v>1239</v>
      </c>
      <c r="B290" s="165" t="s">
        <v>1240</v>
      </c>
      <c r="C290" s="165" t="s">
        <v>1241</v>
      </c>
      <c r="D290" s="165"/>
      <c r="E290" s="178">
        <v>31.99</v>
      </c>
      <c r="F290" s="159">
        <v>319.89999999999998</v>
      </c>
      <c r="G290" s="165" t="s">
        <v>1242</v>
      </c>
      <c r="H290" s="179">
        <v>4</v>
      </c>
      <c r="I290" s="161"/>
      <c r="J290" s="162">
        <v>44889</v>
      </c>
      <c r="K290" s="157" t="s">
        <v>66</v>
      </c>
      <c r="L290" s="165" t="s">
        <v>107</v>
      </c>
      <c r="M290" s="179"/>
      <c r="N290" s="157" t="s">
        <v>65</v>
      </c>
      <c r="O290" s="157" t="s">
        <v>66</v>
      </c>
      <c r="P290" s="157" t="s">
        <v>36</v>
      </c>
    </row>
    <row r="291" spans="1:16" s="25" customFormat="1" x14ac:dyDescent="0.25">
      <c r="A291" s="165" t="s">
        <v>1243</v>
      </c>
      <c r="B291" s="165" t="s">
        <v>1244</v>
      </c>
      <c r="C291" s="157" t="s">
        <v>1245</v>
      </c>
      <c r="D291" s="158"/>
      <c r="E291" s="178">
        <v>25.99</v>
      </c>
      <c r="F291" s="159">
        <v>259.89999999999998</v>
      </c>
      <c r="G291" s="165" t="s">
        <v>1246</v>
      </c>
      <c r="H291" s="179">
        <v>3</v>
      </c>
      <c r="I291" s="160"/>
      <c r="J291" s="164">
        <v>43020</v>
      </c>
      <c r="K291" s="157" t="s">
        <v>66</v>
      </c>
      <c r="L291" s="165" t="s">
        <v>90</v>
      </c>
      <c r="M291" s="160"/>
      <c r="N291" s="157" t="s">
        <v>65</v>
      </c>
      <c r="O291" s="157" t="s">
        <v>66</v>
      </c>
      <c r="P291" s="157" t="s">
        <v>36</v>
      </c>
    </row>
    <row r="292" spans="1:16" s="25" customFormat="1" x14ac:dyDescent="0.25">
      <c r="A292" s="157" t="s">
        <v>1247</v>
      </c>
      <c r="B292" s="157" t="s">
        <v>1248</v>
      </c>
      <c r="C292" s="157" t="s">
        <v>1249</v>
      </c>
      <c r="D292" s="158" t="s">
        <v>75</v>
      </c>
      <c r="E292" s="159">
        <v>28.99</v>
      </c>
      <c r="F292" s="159">
        <v>289.89999999999998</v>
      </c>
      <c r="G292" s="157" t="s">
        <v>1250</v>
      </c>
      <c r="H292" s="160" t="s">
        <v>234</v>
      </c>
      <c r="I292" s="160"/>
      <c r="J292" s="164">
        <v>43091</v>
      </c>
      <c r="K292" s="165" t="s">
        <v>66</v>
      </c>
      <c r="L292" s="165" t="s">
        <v>169</v>
      </c>
      <c r="M292" s="160"/>
      <c r="N292" s="165" t="s">
        <v>72</v>
      </c>
      <c r="O292" s="157" t="s">
        <v>66</v>
      </c>
      <c r="P292" s="157" t="s">
        <v>36</v>
      </c>
    </row>
    <row r="293" spans="1:16" s="25" customFormat="1" x14ac:dyDescent="0.25">
      <c r="A293" s="157" t="s">
        <v>1251</v>
      </c>
      <c r="B293" s="157" t="s">
        <v>1252</v>
      </c>
      <c r="C293" s="157" t="s">
        <v>1253</v>
      </c>
      <c r="D293" s="158" t="s">
        <v>75</v>
      </c>
      <c r="E293" s="159">
        <v>13.99</v>
      </c>
      <c r="F293" s="159">
        <v>139.9</v>
      </c>
      <c r="G293" s="157" t="s">
        <v>1254</v>
      </c>
      <c r="H293" s="160" t="s">
        <v>342</v>
      </c>
      <c r="I293" s="161"/>
      <c r="J293" s="162">
        <v>43524</v>
      </c>
      <c r="K293" s="157" t="s">
        <v>1255</v>
      </c>
      <c r="L293" s="157" t="s">
        <v>169</v>
      </c>
      <c r="M293" s="179"/>
      <c r="N293" s="165" t="s">
        <v>72</v>
      </c>
      <c r="O293" s="157" t="s">
        <v>66</v>
      </c>
      <c r="P293" s="157" t="s">
        <v>36</v>
      </c>
    </row>
    <row r="294" spans="1:16" s="25" customFormat="1" x14ac:dyDescent="0.25">
      <c r="A294" s="157" t="s">
        <v>1256</v>
      </c>
      <c r="B294" s="157" t="s">
        <v>1257</v>
      </c>
      <c r="C294" s="157" t="s">
        <v>1258</v>
      </c>
      <c r="D294" s="157"/>
      <c r="E294" s="159">
        <v>49.99</v>
      </c>
      <c r="F294" s="159">
        <v>542.05999999999995</v>
      </c>
      <c r="G294" s="157" t="s">
        <v>1259</v>
      </c>
      <c r="H294" s="160">
        <v>2</v>
      </c>
      <c r="I294" s="160"/>
      <c r="J294" s="164">
        <v>43921</v>
      </c>
      <c r="K294" s="157" t="s">
        <v>1260</v>
      </c>
      <c r="L294" s="157" t="s">
        <v>181</v>
      </c>
      <c r="M294" s="160"/>
      <c r="N294" s="157" t="s">
        <v>65</v>
      </c>
      <c r="O294" s="157" t="s">
        <v>66</v>
      </c>
      <c r="P294" s="157" t="s">
        <v>40</v>
      </c>
    </row>
    <row r="295" spans="1:16" s="25" customFormat="1" x14ac:dyDescent="0.25">
      <c r="A295" s="165" t="s">
        <v>1261</v>
      </c>
      <c r="B295" s="165" t="s">
        <v>1262</v>
      </c>
      <c r="C295" s="157" t="s">
        <v>1263</v>
      </c>
      <c r="D295" s="158"/>
      <c r="E295" s="178">
        <v>24</v>
      </c>
      <c r="F295" s="180">
        <v>240</v>
      </c>
      <c r="G295" s="157" t="s">
        <v>1264</v>
      </c>
      <c r="H295" s="179">
        <v>3</v>
      </c>
      <c r="I295" s="161"/>
      <c r="J295" s="164">
        <v>45121</v>
      </c>
      <c r="K295" s="157" t="s">
        <v>295</v>
      </c>
      <c r="L295" s="165" t="s">
        <v>96</v>
      </c>
      <c r="M295" s="179"/>
      <c r="N295" s="157" t="s">
        <v>65</v>
      </c>
      <c r="O295" s="157" t="s">
        <v>66</v>
      </c>
      <c r="P295" s="157" t="s">
        <v>43</v>
      </c>
    </row>
    <row r="296" spans="1:16" s="25" customFormat="1" x14ac:dyDescent="0.25">
      <c r="A296" s="172" t="s">
        <v>1265</v>
      </c>
      <c r="B296" s="172" t="s">
        <v>1266</v>
      </c>
      <c r="C296" s="172"/>
      <c r="D296" s="172" t="s">
        <v>75</v>
      </c>
      <c r="E296" s="174">
        <v>26.9</v>
      </c>
      <c r="F296" s="181">
        <v>269</v>
      </c>
      <c r="G296" s="172" t="s">
        <v>1267</v>
      </c>
      <c r="H296" s="175">
        <v>5</v>
      </c>
      <c r="I296" s="170" t="s">
        <v>75</v>
      </c>
      <c r="J296" s="171">
        <v>45901</v>
      </c>
      <c r="K296" s="172" t="s">
        <v>560</v>
      </c>
      <c r="L296" s="172" t="s">
        <v>398</v>
      </c>
      <c r="M296" s="173" t="s">
        <v>79</v>
      </c>
      <c r="N296" s="172" t="s">
        <v>37</v>
      </c>
      <c r="O296" s="166" t="s">
        <v>66</v>
      </c>
      <c r="P296" s="166" t="s">
        <v>43</v>
      </c>
    </row>
    <row r="297" spans="1:16" s="25" customFormat="1" x14ac:dyDescent="0.25">
      <c r="A297" s="172" t="s">
        <v>1268</v>
      </c>
      <c r="B297" s="172" t="s">
        <v>1269</v>
      </c>
      <c r="C297" s="166"/>
      <c r="D297" s="172" t="s">
        <v>75</v>
      </c>
      <c r="E297" s="174">
        <v>26.9</v>
      </c>
      <c r="F297" s="168">
        <v>269</v>
      </c>
      <c r="G297" s="172" t="s">
        <v>1270</v>
      </c>
      <c r="H297" s="175">
        <v>3</v>
      </c>
      <c r="I297" s="169" t="s">
        <v>75</v>
      </c>
      <c r="J297" s="176">
        <v>45992</v>
      </c>
      <c r="K297" s="172" t="s">
        <v>163</v>
      </c>
      <c r="L297" s="172" t="s">
        <v>398</v>
      </c>
      <c r="M297" s="173" t="s">
        <v>79</v>
      </c>
      <c r="N297" s="172" t="s">
        <v>37</v>
      </c>
      <c r="O297" s="166" t="s">
        <v>66</v>
      </c>
      <c r="P297" s="166" t="s">
        <v>43</v>
      </c>
    </row>
    <row r="298" spans="1:16" s="25" customFormat="1" x14ac:dyDescent="0.25">
      <c r="A298" s="165" t="s">
        <v>1271</v>
      </c>
      <c r="B298" s="165" t="s">
        <v>1272</v>
      </c>
      <c r="C298" s="157" t="s">
        <v>1273</v>
      </c>
      <c r="D298" s="158"/>
      <c r="E298" s="178">
        <v>29.9</v>
      </c>
      <c r="F298" s="180">
        <v>299</v>
      </c>
      <c r="G298" s="165" t="s">
        <v>1274</v>
      </c>
      <c r="H298" s="179">
        <v>2</v>
      </c>
      <c r="I298" s="160"/>
      <c r="J298" s="164">
        <v>45365</v>
      </c>
      <c r="K298" s="165" t="s">
        <v>163</v>
      </c>
      <c r="L298" s="165" t="s">
        <v>314</v>
      </c>
      <c r="M298" s="160"/>
      <c r="N298" s="165" t="s">
        <v>72</v>
      </c>
      <c r="O298" s="157" t="s">
        <v>66</v>
      </c>
      <c r="P298" s="157" t="s">
        <v>43</v>
      </c>
    </row>
    <row r="299" spans="1:16" s="25" customFormat="1" x14ac:dyDescent="0.25">
      <c r="A299" s="165" t="s">
        <v>1275</v>
      </c>
      <c r="B299" s="165" t="s">
        <v>1276</v>
      </c>
      <c r="C299" s="165" t="s">
        <v>1277</v>
      </c>
      <c r="D299" s="165"/>
      <c r="E299" s="178">
        <v>15.99</v>
      </c>
      <c r="F299" s="159">
        <v>159.9</v>
      </c>
      <c r="G299" s="165" t="s">
        <v>1278</v>
      </c>
      <c r="H299" s="179">
        <v>2</v>
      </c>
      <c r="I299" s="161"/>
      <c r="J299" s="162">
        <v>44166</v>
      </c>
      <c r="K299" s="157" t="s">
        <v>66</v>
      </c>
      <c r="L299" s="157" t="s">
        <v>90</v>
      </c>
      <c r="M299" s="160"/>
      <c r="N299" s="157" t="s">
        <v>65</v>
      </c>
      <c r="O299" s="157" t="s">
        <v>66</v>
      </c>
      <c r="P299" s="157" t="s">
        <v>36</v>
      </c>
    </row>
    <row r="300" spans="1:16" s="25" customFormat="1" x14ac:dyDescent="0.25">
      <c r="A300" s="157" t="s">
        <v>1279</v>
      </c>
      <c r="B300" s="157" t="s">
        <v>1280</v>
      </c>
      <c r="C300" s="163" t="s">
        <v>1281</v>
      </c>
      <c r="D300" s="158"/>
      <c r="E300" s="159">
        <v>15.99</v>
      </c>
      <c r="F300" s="159">
        <v>159.9</v>
      </c>
      <c r="G300" s="157" t="s">
        <v>1282</v>
      </c>
      <c r="H300" s="160">
        <v>1</v>
      </c>
      <c r="I300" s="161"/>
      <c r="J300" s="162">
        <v>44166</v>
      </c>
      <c r="K300" s="157" t="s">
        <v>66</v>
      </c>
      <c r="L300" s="157" t="s">
        <v>90</v>
      </c>
      <c r="M300" s="160"/>
      <c r="N300" s="157" t="s">
        <v>65</v>
      </c>
      <c r="O300" s="157" t="s">
        <v>66</v>
      </c>
      <c r="P300" s="157" t="s">
        <v>36</v>
      </c>
    </row>
    <row r="301" spans="1:16" s="25" customFormat="1" x14ac:dyDescent="0.25">
      <c r="A301" s="172" t="s">
        <v>1283</v>
      </c>
      <c r="B301" s="172" t="s">
        <v>1284</v>
      </c>
      <c r="C301" s="166"/>
      <c r="D301" s="167" t="s">
        <v>75</v>
      </c>
      <c r="E301" s="174">
        <v>26.9</v>
      </c>
      <c r="F301" s="174">
        <v>269</v>
      </c>
      <c r="G301" s="172" t="s">
        <v>1285</v>
      </c>
      <c r="H301" s="169">
        <v>1</v>
      </c>
      <c r="I301" s="170" t="s">
        <v>75</v>
      </c>
      <c r="J301" s="176">
        <v>45992</v>
      </c>
      <c r="K301" s="166" t="s">
        <v>83</v>
      </c>
      <c r="L301" s="166" t="s">
        <v>133</v>
      </c>
      <c r="M301" s="173" t="s">
        <v>79</v>
      </c>
      <c r="N301" s="172" t="s">
        <v>37</v>
      </c>
      <c r="O301" s="166" t="s">
        <v>66</v>
      </c>
      <c r="P301" s="166" t="s">
        <v>43</v>
      </c>
    </row>
    <row r="302" spans="1:16" s="25" customFormat="1" x14ac:dyDescent="0.25">
      <c r="A302" s="165" t="s">
        <v>1286</v>
      </c>
      <c r="B302" s="165" t="s">
        <v>1287</v>
      </c>
      <c r="C302" s="165" t="s">
        <v>1288</v>
      </c>
      <c r="D302" s="158" t="s">
        <v>75</v>
      </c>
      <c r="E302" s="178">
        <v>23.99</v>
      </c>
      <c r="F302" s="180">
        <v>71.97</v>
      </c>
      <c r="G302" s="165" t="s">
        <v>1289</v>
      </c>
      <c r="H302" s="179" t="s">
        <v>592</v>
      </c>
      <c r="I302" s="184"/>
      <c r="J302" s="164">
        <v>43621</v>
      </c>
      <c r="K302" s="157" t="s">
        <v>66</v>
      </c>
      <c r="L302" s="165" t="s">
        <v>169</v>
      </c>
      <c r="M302" s="179"/>
      <c r="N302" s="165" t="s">
        <v>72</v>
      </c>
      <c r="O302" s="157" t="s">
        <v>66</v>
      </c>
      <c r="P302" s="157" t="s">
        <v>36</v>
      </c>
    </row>
    <row r="303" spans="1:16" s="25" customFormat="1" x14ac:dyDescent="0.25">
      <c r="A303" s="165" t="s">
        <v>1290</v>
      </c>
      <c r="B303" s="165" t="s">
        <v>1291</v>
      </c>
      <c r="C303" s="165" t="s">
        <v>1292</v>
      </c>
      <c r="D303" s="165" t="s">
        <v>75</v>
      </c>
      <c r="E303" s="178">
        <v>33.99</v>
      </c>
      <c r="F303" s="159">
        <v>339.9</v>
      </c>
      <c r="G303" s="165" t="s">
        <v>1293</v>
      </c>
      <c r="H303" s="179" t="s">
        <v>300</v>
      </c>
      <c r="I303" s="161"/>
      <c r="J303" s="162">
        <v>44208</v>
      </c>
      <c r="K303" s="165" t="s">
        <v>66</v>
      </c>
      <c r="L303" s="157" t="s">
        <v>169</v>
      </c>
      <c r="M303" s="160"/>
      <c r="N303" s="157" t="s">
        <v>57</v>
      </c>
      <c r="O303" s="165" t="s">
        <v>414</v>
      </c>
      <c r="P303" s="157" t="s">
        <v>36</v>
      </c>
    </row>
    <row r="304" spans="1:16" s="25" customFormat="1" x14ac:dyDescent="0.25">
      <c r="A304" s="165" t="s">
        <v>1294</v>
      </c>
      <c r="B304" s="165" t="s">
        <v>1295</v>
      </c>
      <c r="C304" s="165" t="s">
        <v>1296</v>
      </c>
      <c r="D304" s="158"/>
      <c r="E304" s="178">
        <v>33.99</v>
      </c>
      <c r="F304" s="180">
        <v>339.9</v>
      </c>
      <c r="G304" s="165" t="s">
        <v>1297</v>
      </c>
      <c r="H304" s="179">
        <v>4</v>
      </c>
      <c r="I304" s="161"/>
      <c r="J304" s="162">
        <v>44313</v>
      </c>
      <c r="K304" s="165" t="s">
        <v>66</v>
      </c>
      <c r="L304" s="165" t="s">
        <v>169</v>
      </c>
      <c r="M304" s="160"/>
      <c r="N304" s="165" t="s">
        <v>57</v>
      </c>
      <c r="O304" s="165" t="s">
        <v>414</v>
      </c>
      <c r="P304" s="157" t="s">
        <v>36</v>
      </c>
    </row>
    <row r="305" spans="1:16" s="25" customFormat="1" x14ac:dyDescent="0.25">
      <c r="A305" s="165" t="s">
        <v>1298</v>
      </c>
      <c r="B305" s="165" t="s">
        <v>1299</v>
      </c>
      <c r="C305" s="165" t="s">
        <v>1300</v>
      </c>
      <c r="D305" s="158" t="s">
        <v>75</v>
      </c>
      <c r="E305" s="178">
        <v>23.99</v>
      </c>
      <c r="F305" s="159">
        <v>71.97</v>
      </c>
      <c r="G305" s="157" t="s">
        <v>1301</v>
      </c>
      <c r="H305" s="179" t="s">
        <v>1302</v>
      </c>
      <c r="I305" s="184"/>
      <c r="J305" s="162">
        <v>43944</v>
      </c>
      <c r="K305" s="157" t="s">
        <v>66</v>
      </c>
      <c r="L305" s="157" t="s">
        <v>169</v>
      </c>
      <c r="M305" s="179"/>
      <c r="N305" s="157" t="s">
        <v>57</v>
      </c>
      <c r="O305" s="165" t="s">
        <v>1165</v>
      </c>
      <c r="P305" s="157" t="s">
        <v>36</v>
      </c>
    </row>
    <row r="306" spans="1:16" s="25" customFormat="1" x14ac:dyDescent="0.25">
      <c r="A306" s="165" t="s">
        <v>1303</v>
      </c>
      <c r="B306" s="165" t="s">
        <v>1304</v>
      </c>
      <c r="C306" s="157" t="s">
        <v>1305</v>
      </c>
      <c r="D306" s="158"/>
      <c r="E306" s="178">
        <v>34.9</v>
      </c>
      <c r="F306" s="178">
        <v>349</v>
      </c>
      <c r="G306" s="165" t="s">
        <v>1306</v>
      </c>
      <c r="H306" s="179">
        <v>4</v>
      </c>
      <c r="I306" s="161"/>
      <c r="J306" s="164">
        <v>45230</v>
      </c>
      <c r="K306" s="157" t="s">
        <v>186</v>
      </c>
      <c r="L306" s="165" t="s">
        <v>169</v>
      </c>
      <c r="M306" s="179"/>
      <c r="N306" s="165" t="s">
        <v>57</v>
      </c>
      <c r="O306" s="165" t="s">
        <v>606</v>
      </c>
      <c r="P306" s="157" t="s">
        <v>43</v>
      </c>
    </row>
    <row r="307" spans="1:16" s="25" customFormat="1" x14ac:dyDescent="0.25">
      <c r="A307" s="157" t="s">
        <v>1307</v>
      </c>
      <c r="B307" s="157" t="s">
        <v>1308</v>
      </c>
      <c r="C307" s="157" t="s">
        <v>1309</v>
      </c>
      <c r="D307" s="157"/>
      <c r="E307" s="159">
        <v>24.9</v>
      </c>
      <c r="F307" s="159">
        <v>249</v>
      </c>
      <c r="G307" s="157" t="s">
        <v>1310</v>
      </c>
      <c r="H307" s="160">
        <v>7</v>
      </c>
      <c r="I307" s="160"/>
      <c r="J307" s="164">
        <v>44512</v>
      </c>
      <c r="K307" s="157" t="s">
        <v>289</v>
      </c>
      <c r="L307" s="165" t="s">
        <v>102</v>
      </c>
      <c r="M307" s="160"/>
      <c r="N307" s="157" t="s">
        <v>65</v>
      </c>
      <c r="O307" s="157" t="s">
        <v>66</v>
      </c>
      <c r="P307" s="157" t="s">
        <v>43</v>
      </c>
    </row>
    <row r="308" spans="1:16" s="25" customFormat="1" x14ac:dyDescent="0.25">
      <c r="A308" s="172" t="s">
        <v>1311</v>
      </c>
      <c r="B308" s="172" t="s">
        <v>1312</v>
      </c>
      <c r="C308" s="166"/>
      <c r="D308" s="167" t="s">
        <v>75</v>
      </c>
      <c r="E308" s="174">
        <v>25</v>
      </c>
      <c r="F308" s="168">
        <v>250</v>
      </c>
      <c r="G308" s="172" t="s">
        <v>1313</v>
      </c>
      <c r="H308" s="175">
        <v>1</v>
      </c>
      <c r="I308" s="169" t="s">
        <v>75</v>
      </c>
      <c r="J308" s="176">
        <v>45992</v>
      </c>
      <c r="K308" s="166" t="s">
        <v>279</v>
      </c>
      <c r="L308" s="172" t="s">
        <v>1314</v>
      </c>
      <c r="M308" s="173" t="s">
        <v>79</v>
      </c>
      <c r="N308" s="172" t="s">
        <v>27</v>
      </c>
      <c r="O308" s="166" t="s">
        <v>66</v>
      </c>
      <c r="P308" s="166" t="s">
        <v>44</v>
      </c>
    </row>
    <row r="309" spans="1:16" s="25" customFormat="1" x14ac:dyDescent="0.25">
      <c r="A309" s="172" t="s">
        <v>1315</v>
      </c>
      <c r="B309" s="172" t="s">
        <v>1316</v>
      </c>
      <c r="C309" s="172"/>
      <c r="D309" s="172" t="s">
        <v>75</v>
      </c>
      <c r="E309" s="174">
        <v>24</v>
      </c>
      <c r="F309" s="181">
        <v>240</v>
      </c>
      <c r="G309" s="172" t="s">
        <v>1317</v>
      </c>
      <c r="H309" s="175">
        <v>1</v>
      </c>
      <c r="I309" s="170" t="s">
        <v>75</v>
      </c>
      <c r="J309" s="176">
        <v>45992</v>
      </c>
      <c r="K309" s="172" t="s">
        <v>63</v>
      </c>
      <c r="L309" s="172" t="s">
        <v>78</v>
      </c>
      <c r="M309" s="173" t="s">
        <v>79</v>
      </c>
      <c r="N309" s="172" t="s">
        <v>27</v>
      </c>
      <c r="O309" s="166" t="s">
        <v>66</v>
      </c>
      <c r="P309" s="166" t="s">
        <v>43</v>
      </c>
    </row>
    <row r="310" spans="1:16" s="25" customFormat="1" x14ac:dyDescent="0.25">
      <c r="A310" s="165" t="s">
        <v>1318</v>
      </c>
      <c r="B310" s="165" t="s">
        <v>1319</v>
      </c>
      <c r="C310" s="165" t="s">
        <v>1320</v>
      </c>
      <c r="D310" s="165"/>
      <c r="E310" s="178">
        <v>32.9</v>
      </c>
      <c r="F310" s="180">
        <v>329</v>
      </c>
      <c r="G310" s="165" t="s">
        <v>1321</v>
      </c>
      <c r="H310" s="179">
        <v>9</v>
      </c>
      <c r="I310" s="161"/>
      <c r="J310" s="164">
        <v>45170</v>
      </c>
      <c r="K310" s="165" t="s">
        <v>83</v>
      </c>
      <c r="L310" s="165" t="s">
        <v>260</v>
      </c>
      <c r="M310" s="179"/>
      <c r="N310" s="165" t="s">
        <v>72</v>
      </c>
      <c r="O310" s="157" t="s">
        <v>66</v>
      </c>
      <c r="P310" s="157" t="s">
        <v>43</v>
      </c>
    </row>
    <row r="311" spans="1:16" s="25" customFormat="1" x14ac:dyDescent="0.25">
      <c r="A311" s="165" t="s">
        <v>1322</v>
      </c>
      <c r="B311" s="165" t="s">
        <v>1323</v>
      </c>
      <c r="C311" s="165" t="s">
        <v>1324</v>
      </c>
      <c r="D311" s="165"/>
      <c r="E311" s="178">
        <v>28.9</v>
      </c>
      <c r="F311" s="180">
        <v>289</v>
      </c>
      <c r="G311" s="165" t="s">
        <v>1325</v>
      </c>
      <c r="H311" s="179">
        <v>13</v>
      </c>
      <c r="I311" s="161"/>
      <c r="J311" s="164">
        <v>45582</v>
      </c>
      <c r="K311" s="165" t="s">
        <v>83</v>
      </c>
      <c r="L311" s="165" t="s">
        <v>403</v>
      </c>
      <c r="M311" s="179"/>
      <c r="N311" s="165" t="s">
        <v>72</v>
      </c>
      <c r="O311" s="157" t="s">
        <v>66</v>
      </c>
      <c r="P311" s="157" t="s">
        <v>43</v>
      </c>
    </row>
    <row r="312" spans="1:16" s="25" customFormat="1" x14ac:dyDescent="0.25">
      <c r="A312" s="172" t="s">
        <v>1326</v>
      </c>
      <c r="B312" s="172" t="s">
        <v>1327</v>
      </c>
      <c r="C312" s="166"/>
      <c r="D312" s="167" t="s">
        <v>75</v>
      </c>
      <c r="E312" s="174">
        <v>26.9</v>
      </c>
      <c r="F312" s="181">
        <v>269</v>
      </c>
      <c r="G312" s="172" t="s">
        <v>1328</v>
      </c>
      <c r="H312" s="175">
        <v>12</v>
      </c>
      <c r="I312" s="170" t="s">
        <v>75</v>
      </c>
      <c r="J312" s="176">
        <v>45962</v>
      </c>
      <c r="K312" s="166" t="s">
        <v>83</v>
      </c>
      <c r="L312" s="172" t="s">
        <v>398</v>
      </c>
      <c r="M312" s="173" t="s">
        <v>79</v>
      </c>
      <c r="N312" s="172" t="s">
        <v>37</v>
      </c>
      <c r="O312" s="166" t="s">
        <v>66</v>
      </c>
      <c r="P312" s="166" t="s">
        <v>43</v>
      </c>
    </row>
    <row r="313" spans="1:16" s="25" customFormat="1" x14ac:dyDescent="0.25">
      <c r="A313" s="172" t="s">
        <v>1329</v>
      </c>
      <c r="B313" s="172" t="s">
        <v>1330</v>
      </c>
      <c r="C313" s="172"/>
      <c r="D313" s="167" t="s">
        <v>75</v>
      </c>
      <c r="E313" s="174">
        <v>28.9</v>
      </c>
      <c r="F313" s="168">
        <v>289</v>
      </c>
      <c r="G313" s="172" t="s">
        <v>1331</v>
      </c>
      <c r="H313" s="175">
        <v>8</v>
      </c>
      <c r="I313" s="170" t="s">
        <v>75</v>
      </c>
      <c r="J313" s="171">
        <v>45901</v>
      </c>
      <c r="K313" s="166" t="s">
        <v>83</v>
      </c>
      <c r="L313" s="172" t="s">
        <v>398</v>
      </c>
      <c r="M313" s="173" t="s">
        <v>79</v>
      </c>
      <c r="N313" s="172" t="s">
        <v>37</v>
      </c>
      <c r="O313" s="166" t="s">
        <v>66</v>
      </c>
      <c r="P313" s="166" t="s">
        <v>43</v>
      </c>
    </row>
    <row r="314" spans="1:16" s="25" customFormat="1" x14ac:dyDescent="0.25">
      <c r="A314" s="166" t="s">
        <v>1332</v>
      </c>
      <c r="B314" s="166" t="s">
        <v>1333</v>
      </c>
      <c r="C314" s="166"/>
      <c r="D314" s="167" t="s">
        <v>75</v>
      </c>
      <c r="E314" s="168">
        <v>26.9</v>
      </c>
      <c r="F314" s="168">
        <v>269</v>
      </c>
      <c r="G314" s="166" t="s">
        <v>1334</v>
      </c>
      <c r="H314" s="169">
        <v>12</v>
      </c>
      <c r="I314" s="170" t="s">
        <v>75</v>
      </c>
      <c r="J314" s="171">
        <v>45901</v>
      </c>
      <c r="K314" s="166" t="s">
        <v>83</v>
      </c>
      <c r="L314" s="172" t="s">
        <v>398</v>
      </c>
      <c r="M314" s="173" t="s">
        <v>79</v>
      </c>
      <c r="N314" s="172" t="s">
        <v>37</v>
      </c>
      <c r="O314" s="166" t="s">
        <v>66</v>
      </c>
      <c r="P314" s="166" t="s">
        <v>43</v>
      </c>
    </row>
    <row r="315" spans="1:16" s="25" customFormat="1" x14ac:dyDescent="0.25">
      <c r="A315" s="165" t="s">
        <v>1335</v>
      </c>
      <c r="B315" s="165" t="s">
        <v>1336</v>
      </c>
      <c r="C315" s="165" t="s">
        <v>1337</v>
      </c>
      <c r="D315" s="165"/>
      <c r="E315" s="178">
        <v>26.9</v>
      </c>
      <c r="F315" s="180">
        <v>269</v>
      </c>
      <c r="G315" s="157" t="s">
        <v>1338</v>
      </c>
      <c r="H315" s="179">
        <v>3</v>
      </c>
      <c r="I315" s="161"/>
      <c r="J315" s="162">
        <v>44618</v>
      </c>
      <c r="K315" s="157" t="s">
        <v>560</v>
      </c>
      <c r="L315" s="165" t="s">
        <v>71</v>
      </c>
      <c r="M315" s="160"/>
      <c r="N315" s="165" t="s">
        <v>72</v>
      </c>
      <c r="O315" s="157" t="s">
        <v>66</v>
      </c>
      <c r="P315" s="157" t="s">
        <v>43</v>
      </c>
    </row>
    <row r="316" spans="1:16" s="25" customFormat="1" x14ac:dyDescent="0.25">
      <c r="A316" s="165" t="s">
        <v>1339</v>
      </c>
      <c r="B316" s="165" t="s">
        <v>1340</v>
      </c>
      <c r="C316" s="157" t="s">
        <v>1341</v>
      </c>
      <c r="D316" s="165"/>
      <c r="E316" s="178">
        <v>28.99</v>
      </c>
      <c r="F316" s="180">
        <v>290</v>
      </c>
      <c r="G316" s="165" t="s">
        <v>1342</v>
      </c>
      <c r="H316" s="179" t="s">
        <v>342</v>
      </c>
      <c r="I316" s="161"/>
      <c r="J316" s="164">
        <v>45561</v>
      </c>
      <c r="K316" s="165"/>
      <c r="L316" s="165" t="s">
        <v>260</v>
      </c>
      <c r="M316" s="160"/>
      <c r="N316" s="165" t="s">
        <v>72</v>
      </c>
      <c r="O316" s="157" t="s">
        <v>66</v>
      </c>
      <c r="P316" s="157" t="s">
        <v>36</v>
      </c>
    </row>
    <row r="317" spans="1:16" s="25" customFormat="1" x14ac:dyDescent="0.25">
      <c r="A317" s="165" t="s">
        <v>1343</v>
      </c>
      <c r="B317" s="165" t="s">
        <v>1344</v>
      </c>
      <c r="C317" s="157" t="s">
        <v>1345</v>
      </c>
      <c r="D317" s="158"/>
      <c r="E317" s="178">
        <v>19</v>
      </c>
      <c r="F317" s="159">
        <v>190</v>
      </c>
      <c r="G317" s="165" t="s">
        <v>1346</v>
      </c>
      <c r="H317" s="179">
        <v>1</v>
      </c>
      <c r="I317" s="161"/>
      <c r="J317" s="164">
        <v>45182</v>
      </c>
      <c r="K317" s="157" t="s">
        <v>123</v>
      </c>
      <c r="L317" s="157" t="s">
        <v>64</v>
      </c>
      <c r="M317" s="179"/>
      <c r="N317" s="157" t="s">
        <v>65</v>
      </c>
      <c r="O317" s="157" t="s">
        <v>66</v>
      </c>
      <c r="P317" s="157" t="s">
        <v>43</v>
      </c>
    </row>
    <row r="318" spans="1:16" s="25" customFormat="1" x14ac:dyDescent="0.25">
      <c r="A318" s="157" t="s">
        <v>1347</v>
      </c>
      <c r="B318" s="157" t="s">
        <v>1348</v>
      </c>
      <c r="C318" s="195" t="s">
        <v>1349</v>
      </c>
      <c r="D318" s="158"/>
      <c r="E318" s="159">
        <v>19</v>
      </c>
      <c r="F318" s="159">
        <v>190</v>
      </c>
      <c r="G318" s="157" t="s">
        <v>1350</v>
      </c>
      <c r="H318" s="160">
        <v>1</v>
      </c>
      <c r="I318" s="160"/>
      <c r="J318" s="164">
        <v>45162</v>
      </c>
      <c r="K318" s="157" t="s">
        <v>1173</v>
      </c>
      <c r="L318" s="157" t="s">
        <v>64</v>
      </c>
      <c r="M318" s="160"/>
      <c r="N318" s="157" t="s">
        <v>65</v>
      </c>
      <c r="O318" s="157" t="s">
        <v>66</v>
      </c>
      <c r="P318" s="157" t="s">
        <v>43</v>
      </c>
    </row>
    <row r="319" spans="1:16" s="25" customFormat="1" x14ac:dyDescent="0.25">
      <c r="A319" s="166" t="s">
        <v>1351</v>
      </c>
      <c r="B319" s="166" t="s">
        <v>1352</v>
      </c>
      <c r="C319" s="166"/>
      <c r="D319" s="167" t="s">
        <v>75</v>
      </c>
      <c r="E319" s="168">
        <v>25.9</v>
      </c>
      <c r="F319" s="168">
        <v>259</v>
      </c>
      <c r="G319" s="166" t="s">
        <v>1353</v>
      </c>
      <c r="H319" s="169">
        <v>1</v>
      </c>
      <c r="I319" s="188" t="s">
        <v>75</v>
      </c>
      <c r="J319" s="176">
        <v>45992</v>
      </c>
      <c r="K319" s="166" t="s">
        <v>1114</v>
      </c>
      <c r="L319" s="166" t="s">
        <v>133</v>
      </c>
      <c r="M319" s="173" t="s">
        <v>79</v>
      </c>
      <c r="N319" s="172" t="s">
        <v>37</v>
      </c>
      <c r="O319" s="166" t="s">
        <v>66</v>
      </c>
      <c r="P319" s="166" t="s">
        <v>43</v>
      </c>
    </row>
    <row r="320" spans="1:16" s="25" customFormat="1" x14ac:dyDescent="0.25">
      <c r="A320" s="157" t="s">
        <v>1354</v>
      </c>
      <c r="B320" s="157" t="s">
        <v>1355</v>
      </c>
      <c r="C320" s="163" t="s">
        <v>1356</v>
      </c>
      <c r="D320" s="157"/>
      <c r="E320" s="159">
        <v>29</v>
      </c>
      <c r="F320" s="159">
        <v>290</v>
      </c>
      <c r="G320" s="157" t="s">
        <v>1357</v>
      </c>
      <c r="H320" s="160">
        <v>3</v>
      </c>
      <c r="I320" s="160"/>
      <c r="J320" s="162">
        <v>45275</v>
      </c>
      <c r="K320" s="157" t="s">
        <v>63</v>
      </c>
      <c r="L320" s="157" t="s">
        <v>64</v>
      </c>
      <c r="M320" s="160"/>
      <c r="N320" s="157" t="s">
        <v>65</v>
      </c>
      <c r="O320" s="157" t="s">
        <v>66</v>
      </c>
      <c r="P320" s="157" t="s">
        <v>43</v>
      </c>
    </row>
    <row r="321" spans="1:16" s="25" customFormat="1" x14ac:dyDescent="0.25">
      <c r="A321" s="157" t="s">
        <v>1358</v>
      </c>
      <c r="B321" s="165" t="s">
        <v>1359</v>
      </c>
      <c r="C321" s="157" t="s">
        <v>1360</v>
      </c>
      <c r="D321" s="158"/>
      <c r="E321" s="178">
        <v>22.99</v>
      </c>
      <c r="F321" s="180">
        <v>230</v>
      </c>
      <c r="G321" s="165" t="s">
        <v>1361</v>
      </c>
      <c r="H321" s="179">
        <v>6</v>
      </c>
      <c r="I321" s="161"/>
      <c r="J321" s="164">
        <v>45096</v>
      </c>
      <c r="K321" s="157" t="s">
        <v>66</v>
      </c>
      <c r="L321" s="165" t="s">
        <v>169</v>
      </c>
      <c r="M321" s="179"/>
      <c r="N321" s="165" t="s">
        <v>57</v>
      </c>
      <c r="O321" s="165" t="s">
        <v>606</v>
      </c>
      <c r="P321" s="157" t="s">
        <v>36</v>
      </c>
    </row>
    <row r="322" spans="1:16" s="25" customFormat="1" x14ac:dyDescent="0.25">
      <c r="A322" s="166" t="s">
        <v>1362</v>
      </c>
      <c r="B322" s="172" t="s">
        <v>1363</v>
      </c>
      <c r="C322" s="166"/>
      <c r="D322" s="167" t="s">
        <v>75</v>
      </c>
      <c r="E322" s="174">
        <v>26.9</v>
      </c>
      <c r="F322" s="181">
        <v>269</v>
      </c>
      <c r="G322" s="172" t="s">
        <v>1364</v>
      </c>
      <c r="H322" s="175">
        <v>1</v>
      </c>
      <c r="I322" s="170" t="s">
        <v>75</v>
      </c>
      <c r="J322" s="176">
        <v>45992</v>
      </c>
      <c r="K322" s="166" t="s">
        <v>83</v>
      </c>
      <c r="L322" s="172" t="s">
        <v>84</v>
      </c>
      <c r="M322" s="173" t="s">
        <v>79</v>
      </c>
      <c r="N322" s="172" t="s">
        <v>37</v>
      </c>
      <c r="O322" s="166" t="s">
        <v>66</v>
      </c>
      <c r="P322" s="166" t="s">
        <v>43</v>
      </c>
    </row>
    <row r="323" spans="1:16" s="25" customFormat="1" x14ac:dyDescent="0.25">
      <c r="A323" s="166" t="s">
        <v>1365</v>
      </c>
      <c r="B323" s="172" t="s">
        <v>1366</v>
      </c>
      <c r="C323" s="172"/>
      <c r="D323" s="167" t="s">
        <v>75</v>
      </c>
      <c r="E323" s="174">
        <v>25</v>
      </c>
      <c r="F323" s="181">
        <v>250</v>
      </c>
      <c r="G323" s="172" t="s">
        <v>1367</v>
      </c>
      <c r="H323" s="175">
        <v>1</v>
      </c>
      <c r="I323" s="170" t="s">
        <v>75</v>
      </c>
      <c r="J323" s="176">
        <v>46054</v>
      </c>
      <c r="K323" s="166" t="s">
        <v>129</v>
      </c>
      <c r="L323" s="172" t="s">
        <v>250</v>
      </c>
      <c r="M323" s="173" t="s">
        <v>79</v>
      </c>
      <c r="N323" s="172" t="s">
        <v>27</v>
      </c>
      <c r="O323" s="166" t="s">
        <v>66</v>
      </c>
      <c r="P323" s="166" t="s">
        <v>43</v>
      </c>
    </row>
    <row r="324" spans="1:16" s="25" customFormat="1" x14ac:dyDescent="0.25">
      <c r="A324" s="166" t="s">
        <v>1368</v>
      </c>
      <c r="B324" s="172" t="s">
        <v>1369</v>
      </c>
      <c r="C324" s="166"/>
      <c r="D324" s="167" t="s">
        <v>75</v>
      </c>
      <c r="E324" s="174">
        <v>24.9</v>
      </c>
      <c r="F324" s="181">
        <v>249</v>
      </c>
      <c r="G324" s="172" t="s">
        <v>1370</v>
      </c>
      <c r="H324" s="175">
        <v>2</v>
      </c>
      <c r="I324" s="170" t="s">
        <v>75</v>
      </c>
      <c r="J324" s="176">
        <v>45992</v>
      </c>
      <c r="K324" s="166" t="s">
        <v>163</v>
      </c>
      <c r="L324" s="172" t="s">
        <v>84</v>
      </c>
      <c r="M324" s="173" t="s">
        <v>79</v>
      </c>
      <c r="N324" s="172" t="s">
        <v>37</v>
      </c>
      <c r="O324" s="166" t="s">
        <v>66</v>
      </c>
      <c r="P324" s="166" t="s">
        <v>43</v>
      </c>
    </row>
    <row r="325" spans="1:16" s="25" customFormat="1" x14ac:dyDescent="0.25">
      <c r="A325" s="166" t="s">
        <v>1371</v>
      </c>
      <c r="B325" s="166" t="s">
        <v>1372</v>
      </c>
      <c r="C325" s="166"/>
      <c r="D325" s="166" t="s">
        <v>75</v>
      </c>
      <c r="E325" s="168">
        <v>39.9</v>
      </c>
      <c r="F325" s="168">
        <v>399</v>
      </c>
      <c r="G325" s="166" t="s">
        <v>1373</v>
      </c>
      <c r="H325" s="169">
        <v>2</v>
      </c>
      <c r="I325" s="170" t="s">
        <v>75</v>
      </c>
      <c r="J325" s="171">
        <v>45901</v>
      </c>
      <c r="K325" s="166" t="s">
        <v>1374</v>
      </c>
      <c r="L325" s="172" t="s">
        <v>84</v>
      </c>
      <c r="M325" s="173" t="s">
        <v>79</v>
      </c>
      <c r="N325" s="172" t="s">
        <v>37</v>
      </c>
      <c r="O325" s="166" t="s">
        <v>66</v>
      </c>
      <c r="P325" s="166" t="s">
        <v>43</v>
      </c>
    </row>
    <row r="326" spans="1:16" s="25" customFormat="1" x14ac:dyDescent="0.25">
      <c r="A326" s="165" t="s">
        <v>1375</v>
      </c>
      <c r="B326" s="165" t="s">
        <v>1376</v>
      </c>
      <c r="C326" s="157" t="s">
        <v>1377</v>
      </c>
      <c r="D326" s="165"/>
      <c r="E326" s="178">
        <v>27.99</v>
      </c>
      <c r="F326" s="180">
        <v>279.89999999999998</v>
      </c>
      <c r="G326" s="165" t="s">
        <v>1378</v>
      </c>
      <c r="H326" s="179">
        <v>1</v>
      </c>
      <c r="I326" s="161"/>
      <c r="J326" s="164">
        <v>44670</v>
      </c>
      <c r="K326" s="157" t="s">
        <v>66</v>
      </c>
      <c r="L326" s="157" t="s">
        <v>422</v>
      </c>
      <c r="M326" s="179"/>
      <c r="N326" s="165" t="s">
        <v>72</v>
      </c>
      <c r="O326" s="157" t="s">
        <v>66</v>
      </c>
      <c r="P326" s="157" t="s">
        <v>36</v>
      </c>
    </row>
    <row r="327" spans="1:16" s="25" customFormat="1" x14ac:dyDescent="0.25">
      <c r="A327" s="165" t="s">
        <v>1379</v>
      </c>
      <c r="B327" s="165" t="s">
        <v>1380</v>
      </c>
      <c r="C327" s="157" t="s">
        <v>1381</v>
      </c>
      <c r="D327" s="165"/>
      <c r="E327" s="178">
        <v>29.9</v>
      </c>
      <c r="F327" s="180">
        <v>299</v>
      </c>
      <c r="G327" s="165" t="s">
        <v>1382</v>
      </c>
      <c r="H327" s="179">
        <v>2</v>
      </c>
      <c r="I327" s="161"/>
      <c r="J327" s="164">
        <v>44893</v>
      </c>
      <c r="K327" s="157" t="s">
        <v>634</v>
      </c>
      <c r="L327" s="165" t="s">
        <v>169</v>
      </c>
      <c r="M327" s="179"/>
      <c r="N327" s="165" t="s">
        <v>57</v>
      </c>
      <c r="O327" s="165" t="s">
        <v>1383</v>
      </c>
      <c r="P327" s="157" t="s">
        <v>43</v>
      </c>
    </row>
    <row r="328" spans="1:16" s="25" customFormat="1" x14ac:dyDescent="0.25">
      <c r="A328" s="196" t="s">
        <v>1384</v>
      </c>
      <c r="B328" s="186" t="s">
        <v>1385</v>
      </c>
      <c r="C328" s="157" t="s">
        <v>1386</v>
      </c>
      <c r="D328" s="158"/>
      <c r="E328" s="178">
        <v>29.9</v>
      </c>
      <c r="F328" s="180">
        <v>299</v>
      </c>
      <c r="G328" s="165" t="s">
        <v>1387</v>
      </c>
      <c r="H328" s="179">
        <v>3</v>
      </c>
      <c r="I328" s="161"/>
      <c r="J328" s="164">
        <v>45007</v>
      </c>
      <c r="K328" s="157" t="s">
        <v>83</v>
      </c>
      <c r="L328" s="165" t="s">
        <v>71</v>
      </c>
      <c r="M328" s="179"/>
      <c r="N328" s="165" t="s">
        <v>72</v>
      </c>
      <c r="O328" s="157" t="s">
        <v>66</v>
      </c>
      <c r="P328" s="157" t="s">
        <v>43</v>
      </c>
    </row>
    <row r="329" spans="1:16" s="25" customFormat="1" x14ac:dyDescent="0.25">
      <c r="A329" s="196" t="s">
        <v>1388</v>
      </c>
      <c r="B329" s="186" t="s">
        <v>1389</v>
      </c>
      <c r="C329" s="157" t="s">
        <v>1390</v>
      </c>
      <c r="D329" s="158"/>
      <c r="E329" s="178">
        <v>27.9</v>
      </c>
      <c r="F329" s="180">
        <v>279</v>
      </c>
      <c r="G329" s="165" t="s">
        <v>1391</v>
      </c>
      <c r="H329" s="179">
        <v>1</v>
      </c>
      <c r="I329" s="161"/>
      <c r="J329" s="164">
        <v>44984</v>
      </c>
      <c r="K329" s="157" t="s">
        <v>66</v>
      </c>
      <c r="L329" s="165" t="s">
        <v>169</v>
      </c>
      <c r="M329" s="179"/>
      <c r="N329" s="165" t="s">
        <v>57</v>
      </c>
      <c r="O329" s="165" t="s">
        <v>1019</v>
      </c>
      <c r="P329" s="157" t="s">
        <v>43</v>
      </c>
    </row>
    <row r="330" spans="1:16" s="25" customFormat="1" x14ac:dyDescent="0.25">
      <c r="A330" s="196" t="s">
        <v>1392</v>
      </c>
      <c r="B330" s="186" t="s">
        <v>1393</v>
      </c>
      <c r="C330" s="157" t="s">
        <v>1394</v>
      </c>
      <c r="D330" s="158"/>
      <c r="E330" s="178">
        <v>26.9</v>
      </c>
      <c r="F330" s="180">
        <v>269</v>
      </c>
      <c r="G330" s="165" t="s">
        <v>1395</v>
      </c>
      <c r="H330" s="179">
        <v>5</v>
      </c>
      <c r="I330" s="161"/>
      <c r="J330" s="164">
        <v>45405</v>
      </c>
      <c r="K330" s="157" t="s">
        <v>163</v>
      </c>
      <c r="L330" s="157" t="s">
        <v>422</v>
      </c>
      <c r="M330" s="179"/>
      <c r="N330" s="165" t="s">
        <v>72</v>
      </c>
      <c r="O330" s="157" t="s">
        <v>66</v>
      </c>
      <c r="P330" s="157" t="s">
        <v>43</v>
      </c>
    </row>
    <row r="331" spans="1:16" s="25" customFormat="1" x14ac:dyDescent="0.25">
      <c r="A331" s="196" t="s">
        <v>1396</v>
      </c>
      <c r="B331" s="186" t="s">
        <v>1397</v>
      </c>
      <c r="C331" s="157" t="s">
        <v>1398</v>
      </c>
      <c r="D331" s="158"/>
      <c r="E331" s="178">
        <v>29.9</v>
      </c>
      <c r="F331" s="180">
        <v>299</v>
      </c>
      <c r="G331" s="165" t="s">
        <v>1399</v>
      </c>
      <c r="H331" s="179">
        <v>3</v>
      </c>
      <c r="I331" s="161"/>
      <c r="J331" s="164">
        <v>45579</v>
      </c>
      <c r="K331" s="157" t="s">
        <v>163</v>
      </c>
      <c r="L331" s="165" t="s">
        <v>260</v>
      </c>
      <c r="M331" s="179"/>
      <c r="N331" s="165" t="s">
        <v>72</v>
      </c>
      <c r="O331" s="157" t="s">
        <v>66</v>
      </c>
      <c r="P331" s="157" t="s">
        <v>43</v>
      </c>
    </row>
    <row r="332" spans="1:16" s="25" customFormat="1" x14ac:dyDescent="0.25">
      <c r="A332" s="196" t="s">
        <v>1400</v>
      </c>
      <c r="B332" s="186" t="s">
        <v>1401</v>
      </c>
      <c r="C332" s="157" t="s">
        <v>1402</v>
      </c>
      <c r="D332" s="158"/>
      <c r="E332" s="178">
        <v>26.9</v>
      </c>
      <c r="F332" s="180">
        <v>269</v>
      </c>
      <c r="G332" s="165" t="s">
        <v>1403</v>
      </c>
      <c r="H332" s="179">
        <v>3</v>
      </c>
      <c r="I332" s="161"/>
      <c r="J332" s="164">
        <v>45245</v>
      </c>
      <c r="K332" s="157" t="s">
        <v>163</v>
      </c>
      <c r="L332" s="157" t="s">
        <v>422</v>
      </c>
      <c r="M332" s="179"/>
      <c r="N332" s="165" t="s">
        <v>72</v>
      </c>
      <c r="O332" s="157" t="s">
        <v>66</v>
      </c>
      <c r="P332" s="157" t="s">
        <v>43</v>
      </c>
    </row>
    <row r="333" spans="1:16" s="25" customFormat="1" x14ac:dyDescent="0.25">
      <c r="A333" s="196" t="s">
        <v>1404</v>
      </c>
      <c r="B333" s="186" t="s">
        <v>1405</v>
      </c>
      <c r="C333" s="157" t="s">
        <v>1406</v>
      </c>
      <c r="D333" s="158" t="s">
        <v>75</v>
      </c>
      <c r="E333" s="178">
        <v>16.989999999999998</v>
      </c>
      <c r="F333" s="180">
        <v>169.9</v>
      </c>
      <c r="G333" s="165" t="s">
        <v>1407</v>
      </c>
      <c r="H333" s="179" t="s">
        <v>195</v>
      </c>
      <c r="I333" s="161"/>
      <c r="J333" s="164">
        <v>42437</v>
      </c>
      <c r="K333" s="157" t="s">
        <v>675</v>
      </c>
      <c r="L333" s="165" t="s">
        <v>169</v>
      </c>
      <c r="M333" s="179"/>
      <c r="N333" s="165" t="s">
        <v>72</v>
      </c>
      <c r="O333" s="157" t="s">
        <v>66</v>
      </c>
      <c r="P333" s="157" t="s">
        <v>36</v>
      </c>
    </row>
    <row r="334" spans="1:16" s="25" customFormat="1" x14ac:dyDescent="0.25">
      <c r="A334" s="197" t="s">
        <v>1408</v>
      </c>
      <c r="B334" s="198" t="s">
        <v>1409</v>
      </c>
      <c r="C334" s="166"/>
      <c r="D334" s="167" t="s">
        <v>75</v>
      </c>
      <c r="E334" s="174">
        <v>28.9</v>
      </c>
      <c r="F334" s="181">
        <v>289</v>
      </c>
      <c r="G334" s="172" t="s">
        <v>1410</v>
      </c>
      <c r="H334" s="175">
        <v>4</v>
      </c>
      <c r="I334" s="170" t="s">
        <v>75</v>
      </c>
      <c r="J334" s="176">
        <v>45962</v>
      </c>
      <c r="K334" s="166" t="s">
        <v>186</v>
      </c>
      <c r="L334" s="172" t="s">
        <v>1411</v>
      </c>
      <c r="M334" s="173" t="s">
        <v>79</v>
      </c>
      <c r="N334" s="172" t="s">
        <v>37</v>
      </c>
      <c r="O334" s="166" t="s">
        <v>66</v>
      </c>
      <c r="P334" s="166" t="s">
        <v>43</v>
      </c>
    </row>
    <row r="335" spans="1:16" s="25" customFormat="1" x14ac:dyDescent="0.25">
      <c r="A335" s="157" t="s">
        <v>1412</v>
      </c>
      <c r="B335" s="157" t="s">
        <v>1413</v>
      </c>
      <c r="C335" s="157" t="s">
        <v>1414</v>
      </c>
      <c r="D335" s="157"/>
      <c r="E335" s="159">
        <v>34.99</v>
      </c>
      <c r="F335" s="180">
        <v>355.14</v>
      </c>
      <c r="G335" s="157" t="s">
        <v>1415</v>
      </c>
      <c r="H335" s="160">
        <v>1</v>
      </c>
      <c r="I335" s="160"/>
      <c r="J335" s="164">
        <v>43922</v>
      </c>
      <c r="K335" s="157" t="s">
        <v>1416</v>
      </c>
      <c r="L335" s="157" t="s">
        <v>181</v>
      </c>
      <c r="M335" s="160"/>
      <c r="N335" s="157" t="s">
        <v>65</v>
      </c>
      <c r="O335" s="157" t="s">
        <v>66</v>
      </c>
      <c r="P335" s="157" t="s">
        <v>40</v>
      </c>
    </row>
    <row r="336" spans="1:16" s="25" customFormat="1" x14ac:dyDescent="0.25">
      <c r="A336" s="196" t="s">
        <v>1417</v>
      </c>
      <c r="B336" s="186" t="s">
        <v>1418</v>
      </c>
      <c r="C336" s="157" t="s">
        <v>1419</v>
      </c>
      <c r="D336" s="158"/>
      <c r="E336" s="178">
        <v>34.99</v>
      </c>
      <c r="F336" s="180">
        <v>355.14</v>
      </c>
      <c r="G336" s="165" t="s">
        <v>1420</v>
      </c>
      <c r="H336" s="179">
        <v>1</v>
      </c>
      <c r="I336" s="161"/>
      <c r="J336" s="164">
        <v>43159</v>
      </c>
      <c r="K336" s="157" t="s">
        <v>1421</v>
      </c>
      <c r="L336" s="165" t="s">
        <v>90</v>
      </c>
      <c r="M336" s="179"/>
      <c r="N336" s="157" t="s">
        <v>65</v>
      </c>
      <c r="O336" s="157" t="s">
        <v>66</v>
      </c>
      <c r="P336" s="157" t="s">
        <v>40</v>
      </c>
    </row>
    <row r="337" spans="1:16" s="25" customFormat="1" x14ac:dyDescent="0.25">
      <c r="A337" s="196" t="s">
        <v>1422</v>
      </c>
      <c r="B337" s="186" t="s">
        <v>1423</v>
      </c>
      <c r="C337" s="157" t="s">
        <v>1424</v>
      </c>
      <c r="D337" s="158" t="s">
        <v>75</v>
      </c>
      <c r="E337" s="178">
        <v>27.99</v>
      </c>
      <c r="F337" s="180">
        <v>83.97</v>
      </c>
      <c r="G337" s="165" t="s">
        <v>1425</v>
      </c>
      <c r="H337" s="179" t="s">
        <v>342</v>
      </c>
      <c r="I337" s="161"/>
      <c r="J337" s="164">
        <v>42053</v>
      </c>
      <c r="K337" s="157" t="s">
        <v>66</v>
      </c>
      <c r="L337" s="165" t="s">
        <v>169</v>
      </c>
      <c r="M337" s="179"/>
      <c r="N337" s="165" t="s">
        <v>72</v>
      </c>
      <c r="O337" s="157" t="s">
        <v>66</v>
      </c>
      <c r="P337" s="157" t="s">
        <v>36</v>
      </c>
    </row>
    <row r="338" spans="1:16" s="25" customFormat="1" x14ac:dyDescent="0.25">
      <c r="A338" s="197" t="s">
        <v>1426</v>
      </c>
      <c r="B338" s="198" t="s">
        <v>1427</v>
      </c>
      <c r="C338" s="166"/>
      <c r="D338" s="167"/>
      <c r="E338" s="174">
        <v>25</v>
      </c>
      <c r="F338" s="181">
        <v>293</v>
      </c>
      <c r="G338" s="172" t="s">
        <v>1428</v>
      </c>
      <c r="H338" s="175">
        <v>3</v>
      </c>
      <c r="I338" s="170"/>
      <c r="J338" s="176">
        <v>46054</v>
      </c>
      <c r="K338" s="166"/>
      <c r="L338" s="166" t="s">
        <v>112</v>
      </c>
      <c r="M338" s="173" t="s">
        <v>79</v>
      </c>
      <c r="N338" s="172" t="s">
        <v>37</v>
      </c>
      <c r="O338" s="166" t="s">
        <v>66</v>
      </c>
      <c r="P338" s="166" t="s">
        <v>42</v>
      </c>
    </row>
    <row r="339" spans="1:16" s="25" customFormat="1" x14ac:dyDescent="0.25">
      <c r="A339" s="196" t="s">
        <v>1429</v>
      </c>
      <c r="B339" s="196" t="s">
        <v>1430</v>
      </c>
      <c r="C339" s="157" t="s">
        <v>1431</v>
      </c>
      <c r="D339" s="158"/>
      <c r="E339" s="178">
        <v>29.9</v>
      </c>
      <c r="F339" s="180">
        <v>299</v>
      </c>
      <c r="G339" s="165" t="s">
        <v>1432</v>
      </c>
      <c r="H339" s="179">
        <v>2</v>
      </c>
      <c r="I339" s="161"/>
      <c r="J339" s="164">
        <v>45154</v>
      </c>
      <c r="K339" s="157"/>
      <c r="L339" s="165" t="s">
        <v>71</v>
      </c>
      <c r="M339" s="179"/>
      <c r="N339" s="165" t="s">
        <v>72</v>
      </c>
      <c r="O339" s="157" t="s">
        <v>66</v>
      </c>
      <c r="P339" s="157" t="s">
        <v>43</v>
      </c>
    </row>
    <row r="340" spans="1:16" s="25" customFormat="1" x14ac:dyDescent="0.25">
      <c r="A340" s="165" t="s">
        <v>1433</v>
      </c>
      <c r="B340" s="165" t="s">
        <v>1434</v>
      </c>
      <c r="C340" s="165" t="s">
        <v>1435</v>
      </c>
      <c r="D340" s="165"/>
      <c r="E340" s="178">
        <v>29.9</v>
      </c>
      <c r="F340" s="180">
        <v>299</v>
      </c>
      <c r="G340" s="165" t="s">
        <v>1436</v>
      </c>
      <c r="H340" s="179">
        <v>3</v>
      </c>
      <c r="I340" s="161"/>
      <c r="J340" s="164">
        <v>45001</v>
      </c>
      <c r="K340" s="157" t="s">
        <v>83</v>
      </c>
      <c r="L340" s="165" t="s">
        <v>71</v>
      </c>
      <c r="M340" s="179"/>
      <c r="N340" s="165" t="s">
        <v>72</v>
      </c>
      <c r="O340" s="157" t="s">
        <v>66</v>
      </c>
      <c r="P340" s="157" t="s">
        <v>43</v>
      </c>
    </row>
    <row r="341" spans="1:16" s="25" customFormat="1" x14ac:dyDescent="0.25">
      <c r="A341" s="157" t="s">
        <v>1437</v>
      </c>
      <c r="B341" s="157" t="s">
        <v>1438</v>
      </c>
      <c r="C341" s="157" t="s">
        <v>1439</v>
      </c>
      <c r="D341" s="158"/>
      <c r="E341" s="159">
        <v>21.9</v>
      </c>
      <c r="F341" s="159">
        <v>219</v>
      </c>
      <c r="G341" s="157" t="s">
        <v>1440</v>
      </c>
      <c r="H341" s="160">
        <v>2</v>
      </c>
      <c r="I341" s="160"/>
      <c r="J341" s="162">
        <v>44305</v>
      </c>
      <c r="K341" s="157" t="s">
        <v>295</v>
      </c>
      <c r="L341" s="165" t="s">
        <v>96</v>
      </c>
      <c r="M341" s="160"/>
      <c r="N341" s="157" t="s">
        <v>65</v>
      </c>
      <c r="O341" s="157" t="s">
        <v>66</v>
      </c>
      <c r="P341" s="157" t="s">
        <v>43</v>
      </c>
    </row>
    <row r="342" spans="1:16" s="25" customFormat="1" x14ac:dyDescent="0.25">
      <c r="A342" s="172" t="s">
        <v>1441</v>
      </c>
      <c r="B342" s="172" t="s">
        <v>1442</v>
      </c>
      <c r="C342" s="172"/>
      <c r="D342" s="172" t="s">
        <v>75</v>
      </c>
      <c r="E342" s="174">
        <v>26.9</v>
      </c>
      <c r="F342" s="181">
        <v>269</v>
      </c>
      <c r="G342" s="172" t="s">
        <v>1443</v>
      </c>
      <c r="H342" s="175">
        <v>5</v>
      </c>
      <c r="I342" s="170" t="s">
        <v>75</v>
      </c>
      <c r="J342" s="176">
        <v>45901</v>
      </c>
      <c r="K342" s="166" t="s">
        <v>83</v>
      </c>
      <c r="L342" s="172" t="s">
        <v>84</v>
      </c>
      <c r="M342" s="173" t="s">
        <v>79</v>
      </c>
      <c r="N342" s="172" t="s">
        <v>37</v>
      </c>
      <c r="O342" s="166" t="s">
        <v>66</v>
      </c>
      <c r="P342" s="166" t="s">
        <v>43</v>
      </c>
    </row>
    <row r="343" spans="1:16" s="25" customFormat="1" x14ac:dyDescent="0.25">
      <c r="A343" s="166" t="s">
        <v>1444</v>
      </c>
      <c r="B343" s="166" t="s">
        <v>1445</v>
      </c>
      <c r="C343" s="166"/>
      <c r="D343" s="166" t="s">
        <v>75</v>
      </c>
      <c r="E343" s="168">
        <v>24.9</v>
      </c>
      <c r="F343" s="168">
        <v>249</v>
      </c>
      <c r="G343" s="166" t="s">
        <v>1446</v>
      </c>
      <c r="H343" s="169">
        <v>1</v>
      </c>
      <c r="I343" s="169" t="s">
        <v>75</v>
      </c>
      <c r="J343" s="182">
        <v>45992</v>
      </c>
      <c r="K343" s="166" t="s">
        <v>63</v>
      </c>
      <c r="L343" s="172" t="s">
        <v>34</v>
      </c>
      <c r="M343" s="173" t="s">
        <v>79</v>
      </c>
      <c r="N343" s="172" t="s">
        <v>27</v>
      </c>
      <c r="O343" s="166" t="s">
        <v>66</v>
      </c>
      <c r="P343" s="166" t="s">
        <v>43</v>
      </c>
    </row>
    <row r="344" spans="1:16" s="25" customFormat="1" x14ac:dyDescent="0.25">
      <c r="A344" s="166" t="s">
        <v>1447</v>
      </c>
      <c r="B344" s="166" t="s">
        <v>1448</v>
      </c>
      <c r="C344" s="166"/>
      <c r="D344" s="166" t="s">
        <v>75</v>
      </c>
      <c r="E344" s="168">
        <v>26</v>
      </c>
      <c r="F344" s="168">
        <v>260</v>
      </c>
      <c r="G344" s="166" t="s">
        <v>1449</v>
      </c>
      <c r="H344" s="169">
        <v>6</v>
      </c>
      <c r="I344" s="169" t="s">
        <v>75</v>
      </c>
      <c r="J344" s="182">
        <v>45992</v>
      </c>
      <c r="K344" s="166" t="s">
        <v>129</v>
      </c>
      <c r="L344" s="172" t="s">
        <v>250</v>
      </c>
      <c r="M344" s="173" t="s">
        <v>79</v>
      </c>
      <c r="N344" s="172" t="s">
        <v>27</v>
      </c>
      <c r="O344" s="166" t="s">
        <v>66</v>
      </c>
      <c r="P344" s="166" t="s">
        <v>43</v>
      </c>
    </row>
    <row r="345" spans="1:16" s="25" customFormat="1" x14ac:dyDescent="0.25">
      <c r="A345" s="165" t="s">
        <v>1450</v>
      </c>
      <c r="B345" s="165" t="s">
        <v>1451</v>
      </c>
      <c r="C345" s="165" t="s">
        <v>1452</v>
      </c>
      <c r="D345" s="165"/>
      <c r="E345" s="178">
        <v>48</v>
      </c>
      <c r="F345" s="180">
        <v>144</v>
      </c>
      <c r="G345" s="165" t="s">
        <v>1453</v>
      </c>
      <c r="H345" s="179">
        <v>1</v>
      </c>
      <c r="I345" s="161"/>
      <c r="J345" s="164">
        <v>41817</v>
      </c>
      <c r="K345" s="157" t="s">
        <v>66</v>
      </c>
      <c r="L345" s="165" t="s">
        <v>169</v>
      </c>
      <c r="M345" s="179"/>
      <c r="N345" s="165" t="s">
        <v>72</v>
      </c>
      <c r="O345" s="157" t="s">
        <v>66</v>
      </c>
      <c r="P345" s="157" t="s">
        <v>36</v>
      </c>
    </row>
    <row r="346" spans="1:16" s="25" customFormat="1" x14ac:dyDescent="0.25">
      <c r="A346" s="165" t="s">
        <v>1454</v>
      </c>
      <c r="B346" s="165" t="s">
        <v>1455</v>
      </c>
      <c r="C346" s="165" t="s">
        <v>1456</v>
      </c>
      <c r="D346" s="165"/>
      <c r="E346" s="178">
        <v>24.9</v>
      </c>
      <c r="F346" s="180">
        <v>249</v>
      </c>
      <c r="G346" s="165" t="s">
        <v>1457</v>
      </c>
      <c r="H346" s="179">
        <v>1</v>
      </c>
      <c r="I346" s="161"/>
      <c r="J346" s="164">
        <v>45632</v>
      </c>
      <c r="K346" s="157" t="s">
        <v>123</v>
      </c>
      <c r="L346" s="165" t="s">
        <v>118</v>
      </c>
      <c r="M346" s="179"/>
      <c r="N346" s="157" t="s">
        <v>65</v>
      </c>
      <c r="O346" s="157" t="s">
        <v>66</v>
      </c>
      <c r="P346" s="157" t="s">
        <v>43</v>
      </c>
    </row>
    <row r="347" spans="1:16" s="25" customFormat="1" x14ac:dyDescent="0.25">
      <c r="A347" s="165" t="s">
        <v>1458</v>
      </c>
      <c r="B347" s="165" t="s">
        <v>1459</v>
      </c>
      <c r="C347" s="165" t="s">
        <v>1460</v>
      </c>
      <c r="D347" s="165"/>
      <c r="E347" s="178">
        <v>24</v>
      </c>
      <c r="F347" s="180">
        <v>240</v>
      </c>
      <c r="G347" s="165" t="s">
        <v>1461</v>
      </c>
      <c r="H347" s="179">
        <v>1</v>
      </c>
      <c r="I347" s="161"/>
      <c r="J347" s="164">
        <v>44509</v>
      </c>
      <c r="K347" s="157" t="s">
        <v>117</v>
      </c>
      <c r="L347" s="165" t="s">
        <v>118</v>
      </c>
      <c r="M347" s="179"/>
      <c r="N347" s="157" t="s">
        <v>65</v>
      </c>
      <c r="O347" s="157" t="s">
        <v>66</v>
      </c>
      <c r="P347" s="157" t="s">
        <v>43</v>
      </c>
    </row>
    <row r="348" spans="1:16" s="25" customFormat="1" x14ac:dyDescent="0.25">
      <c r="A348" s="165" t="s">
        <v>1462</v>
      </c>
      <c r="B348" s="165" t="s">
        <v>1463</v>
      </c>
      <c r="C348" s="165" t="s">
        <v>1464</v>
      </c>
      <c r="D348" s="165"/>
      <c r="E348" s="178">
        <v>28.9</v>
      </c>
      <c r="F348" s="180">
        <v>289</v>
      </c>
      <c r="G348" s="165" t="s">
        <v>1465</v>
      </c>
      <c r="H348" s="179">
        <v>5</v>
      </c>
      <c r="I348" s="161"/>
      <c r="J348" s="164">
        <v>45747</v>
      </c>
      <c r="K348" s="157" t="s">
        <v>83</v>
      </c>
      <c r="L348" s="165" t="s">
        <v>314</v>
      </c>
      <c r="M348" s="179"/>
      <c r="N348" s="165" t="s">
        <v>72</v>
      </c>
      <c r="O348" s="157" t="s">
        <v>66</v>
      </c>
      <c r="P348" s="157" t="s">
        <v>43</v>
      </c>
    </row>
    <row r="349" spans="1:16" s="25" customFormat="1" x14ac:dyDescent="0.25">
      <c r="A349" s="172" t="s">
        <v>1466</v>
      </c>
      <c r="B349" s="172" t="s">
        <v>1427</v>
      </c>
      <c r="C349" s="172"/>
      <c r="D349" s="172" t="s">
        <v>75</v>
      </c>
      <c r="E349" s="174">
        <v>25</v>
      </c>
      <c r="F349" s="181">
        <v>250</v>
      </c>
      <c r="G349" s="172" t="s">
        <v>1467</v>
      </c>
      <c r="H349" s="175" t="s">
        <v>300</v>
      </c>
      <c r="I349" s="170" t="s">
        <v>75</v>
      </c>
      <c r="J349" s="176">
        <v>45931</v>
      </c>
      <c r="K349" s="166" t="s">
        <v>274</v>
      </c>
      <c r="L349" s="166" t="s">
        <v>112</v>
      </c>
      <c r="M349" s="173" t="s">
        <v>79</v>
      </c>
      <c r="N349" s="172" t="s">
        <v>37</v>
      </c>
      <c r="O349" s="166" t="s">
        <v>66</v>
      </c>
      <c r="P349" s="166" t="s">
        <v>42</v>
      </c>
    </row>
    <row r="350" spans="1:16" s="25" customFormat="1" x14ac:dyDescent="0.25">
      <c r="A350" s="165" t="s">
        <v>1468</v>
      </c>
      <c r="B350" s="165" t="s">
        <v>1469</v>
      </c>
      <c r="C350" s="165" t="s">
        <v>1470</v>
      </c>
      <c r="D350" s="165"/>
      <c r="E350" s="178">
        <v>29.9</v>
      </c>
      <c r="F350" s="180">
        <v>299</v>
      </c>
      <c r="G350" s="165" t="s">
        <v>1471</v>
      </c>
      <c r="H350" s="179">
        <v>1</v>
      </c>
      <c r="I350" s="161"/>
      <c r="J350" s="164">
        <v>45569</v>
      </c>
      <c r="K350" s="157" t="s">
        <v>560</v>
      </c>
      <c r="L350" s="165" t="s">
        <v>403</v>
      </c>
      <c r="M350" s="179"/>
      <c r="N350" s="165" t="s">
        <v>72</v>
      </c>
      <c r="O350" s="157" t="s">
        <v>66</v>
      </c>
      <c r="P350" s="157" t="s">
        <v>43</v>
      </c>
    </row>
    <row r="351" spans="1:16" s="25" customFormat="1" x14ac:dyDescent="0.25">
      <c r="A351" s="172" t="s">
        <v>1472</v>
      </c>
      <c r="B351" s="172" t="s">
        <v>1473</v>
      </c>
      <c r="C351" s="172"/>
      <c r="D351" s="172" t="s">
        <v>75</v>
      </c>
      <c r="E351" s="174">
        <v>29.9</v>
      </c>
      <c r="F351" s="181">
        <v>299</v>
      </c>
      <c r="G351" s="172" t="s">
        <v>1474</v>
      </c>
      <c r="H351" s="175">
        <v>6</v>
      </c>
      <c r="I351" s="170" t="s">
        <v>75</v>
      </c>
      <c r="J351" s="176">
        <v>45901</v>
      </c>
      <c r="K351" s="166" t="s">
        <v>289</v>
      </c>
      <c r="L351" s="166" t="s">
        <v>112</v>
      </c>
      <c r="M351" s="173" t="s">
        <v>79</v>
      </c>
      <c r="N351" s="172" t="s">
        <v>37</v>
      </c>
      <c r="O351" s="166" t="s">
        <v>66</v>
      </c>
      <c r="P351" s="166" t="s">
        <v>43</v>
      </c>
    </row>
    <row r="352" spans="1:16" s="25" customFormat="1" x14ac:dyDescent="0.25">
      <c r="A352" s="165" t="s">
        <v>1475</v>
      </c>
      <c r="B352" s="165" t="s">
        <v>1476</v>
      </c>
      <c r="C352" s="165" t="s">
        <v>1477</v>
      </c>
      <c r="D352" s="165" t="s">
        <v>75</v>
      </c>
      <c r="E352" s="178">
        <v>23.99</v>
      </c>
      <c r="F352" s="180">
        <v>71.97</v>
      </c>
      <c r="G352" s="165" t="s">
        <v>1478</v>
      </c>
      <c r="H352" s="179" t="s">
        <v>234</v>
      </c>
      <c r="I352" s="161"/>
      <c r="J352" s="164">
        <v>42230</v>
      </c>
      <c r="K352" s="157" t="s">
        <v>66</v>
      </c>
      <c r="L352" s="165" t="s">
        <v>169</v>
      </c>
      <c r="M352" s="179"/>
      <c r="N352" s="165" t="s">
        <v>72</v>
      </c>
      <c r="O352" s="157" t="s">
        <v>66</v>
      </c>
      <c r="P352" s="157" t="s">
        <v>36</v>
      </c>
    </row>
    <row r="353" spans="1:16" s="25" customFormat="1" x14ac:dyDescent="0.25">
      <c r="A353" s="165" t="s">
        <v>1479</v>
      </c>
      <c r="B353" s="165" t="s">
        <v>1480</v>
      </c>
      <c r="C353" s="165" t="s">
        <v>1481</v>
      </c>
      <c r="D353" s="165"/>
      <c r="E353" s="178">
        <v>29</v>
      </c>
      <c r="F353" s="180">
        <v>290</v>
      </c>
      <c r="G353" s="165" t="s">
        <v>1482</v>
      </c>
      <c r="H353" s="179">
        <v>2</v>
      </c>
      <c r="I353" s="161"/>
      <c r="J353" s="164">
        <v>45462</v>
      </c>
      <c r="K353" s="157" t="s">
        <v>101</v>
      </c>
      <c r="L353" s="165" t="s">
        <v>102</v>
      </c>
      <c r="M353" s="179"/>
      <c r="N353" s="157" t="s">
        <v>65</v>
      </c>
      <c r="O353" s="157" t="s">
        <v>66</v>
      </c>
      <c r="P353" s="157" t="s">
        <v>43</v>
      </c>
    </row>
    <row r="354" spans="1:16" s="25" customFormat="1" x14ac:dyDescent="0.25">
      <c r="A354" s="165" t="s">
        <v>1483</v>
      </c>
      <c r="B354" s="165" t="s">
        <v>1484</v>
      </c>
      <c r="C354" s="165" t="s">
        <v>1485</v>
      </c>
      <c r="D354" s="165"/>
      <c r="E354" s="178">
        <v>29.9</v>
      </c>
      <c r="F354" s="180">
        <v>299</v>
      </c>
      <c r="G354" s="165" t="s">
        <v>1486</v>
      </c>
      <c r="H354" s="179">
        <v>11</v>
      </c>
      <c r="I354" s="161"/>
      <c r="J354" s="164">
        <v>45692</v>
      </c>
      <c r="K354" s="157" t="s">
        <v>289</v>
      </c>
      <c r="L354" s="165" t="s">
        <v>102</v>
      </c>
      <c r="M354" s="179"/>
      <c r="N354" s="157" t="s">
        <v>65</v>
      </c>
      <c r="O354" s="157" t="s">
        <v>66</v>
      </c>
      <c r="P354" s="157" t="s">
        <v>43</v>
      </c>
    </row>
    <row r="355" spans="1:16" s="25" customFormat="1" x14ac:dyDescent="0.25">
      <c r="A355" s="172" t="s">
        <v>1487</v>
      </c>
      <c r="B355" s="172" t="s">
        <v>1488</v>
      </c>
      <c r="C355" s="172"/>
      <c r="D355" s="172" t="s">
        <v>75</v>
      </c>
      <c r="E355" s="174">
        <v>28.9</v>
      </c>
      <c r="F355" s="181">
        <v>289</v>
      </c>
      <c r="G355" s="172" t="s">
        <v>1489</v>
      </c>
      <c r="H355" s="175">
        <v>4</v>
      </c>
      <c r="I355" s="170" t="s">
        <v>75</v>
      </c>
      <c r="J355" s="176">
        <v>45901</v>
      </c>
      <c r="K355" s="166" t="s">
        <v>289</v>
      </c>
      <c r="L355" s="172" t="s">
        <v>28</v>
      </c>
      <c r="M355" s="173" t="s">
        <v>79</v>
      </c>
      <c r="N355" s="172" t="s">
        <v>27</v>
      </c>
      <c r="O355" s="166" t="s">
        <v>66</v>
      </c>
      <c r="P355" s="166" t="s">
        <v>43</v>
      </c>
    </row>
    <row r="356" spans="1:16" s="25" customFormat="1" x14ac:dyDescent="0.25">
      <c r="A356" s="172" t="s">
        <v>1490</v>
      </c>
      <c r="B356" s="172" t="s">
        <v>1491</v>
      </c>
      <c r="C356" s="172"/>
      <c r="D356" s="172"/>
      <c r="E356" s="174">
        <v>50</v>
      </c>
      <c r="F356" s="181">
        <v>300</v>
      </c>
      <c r="G356" s="172" t="s">
        <v>1492</v>
      </c>
      <c r="H356" s="175">
        <v>1</v>
      </c>
      <c r="I356" s="170" t="s">
        <v>75</v>
      </c>
      <c r="J356" s="176">
        <v>45916</v>
      </c>
      <c r="K356" s="166" t="s">
        <v>1493</v>
      </c>
      <c r="L356" s="172" t="s">
        <v>32</v>
      </c>
      <c r="M356" s="173" t="s">
        <v>79</v>
      </c>
      <c r="N356" s="172" t="s">
        <v>27</v>
      </c>
      <c r="O356" s="166" t="s">
        <v>66</v>
      </c>
      <c r="P356" s="166" t="s">
        <v>40</v>
      </c>
    </row>
    <row r="357" spans="1:16" s="25" customFormat="1" x14ac:dyDescent="0.25">
      <c r="A357" s="157" t="s">
        <v>1494</v>
      </c>
      <c r="B357" s="157" t="s">
        <v>1495</v>
      </c>
      <c r="C357" s="157" t="s">
        <v>1496</v>
      </c>
      <c r="D357" s="157"/>
      <c r="E357" s="159">
        <v>49.9</v>
      </c>
      <c r="F357" s="199">
        <v>300</v>
      </c>
      <c r="G357" s="157" t="s">
        <v>1497</v>
      </c>
      <c r="H357" s="160">
        <v>5</v>
      </c>
      <c r="I357" s="160"/>
      <c r="J357" s="187">
        <v>44634</v>
      </c>
      <c r="K357" s="157" t="s">
        <v>66</v>
      </c>
      <c r="L357" s="165" t="s">
        <v>260</v>
      </c>
      <c r="M357" s="160"/>
      <c r="N357" s="165" t="s">
        <v>72</v>
      </c>
      <c r="O357" s="157" t="s">
        <v>66</v>
      </c>
      <c r="P357" s="157" t="s">
        <v>43</v>
      </c>
    </row>
    <row r="358" spans="1:16" s="25" customFormat="1" x14ac:dyDescent="0.25">
      <c r="A358" s="165" t="s">
        <v>1498</v>
      </c>
      <c r="B358" s="165" t="s">
        <v>1427</v>
      </c>
      <c r="C358" s="165"/>
      <c r="D358" s="165" t="s">
        <v>75</v>
      </c>
      <c r="E358" s="178">
        <v>34</v>
      </c>
      <c r="F358" s="180">
        <v>340</v>
      </c>
      <c r="G358" s="165" t="s">
        <v>1499</v>
      </c>
      <c r="H358" s="179">
        <v>4</v>
      </c>
      <c r="I358" s="161" t="s">
        <v>75</v>
      </c>
      <c r="J358" s="164">
        <v>45597</v>
      </c>
      <c r="K358" s="157" t="s">
        <v>137</v>
      </c>
      <c r="L358" s="165" t="s">
        <v>169</v>
      </c>
      <c r="M358" s="179"/>
      <c r="N358" s="165" t="s">
        <v>57</v>
      </c>
      <c r="O358" s="165" t="s">
        <v>1019</v>
      </c>
      <c r="P358" s="157" t="s">
        <v>42</v>
      </c>
    </row>
    <row r="359" spans="1:16" s="25" customFormat="1" x14ac:dyDescent="0.25">
      <c r="A359" s="165" t="s">
        <v>1500</v>
      </c>
      <c r="B359" s="165" t="s">
        <v>1427</v>
      </c>
      <c r="C359" s="157"/>
      <c r="D359" s="165" t="s">
        <v>75</v>
      </c>
      <c r="E359" s="178">
        <v>40</v>
      </c>
      <c r="F359" s="180">
        <v>240</v>
      </c>
      <c r="G359" s="165" t="s">
        <v>1501</v>
      </c>
      <c r="H359" s="179">
        <v>3</v>
      </c>
      <c r="I359" s="161" t="s">
        <v>75</v>
      </c>
      <c r="J359" s="164">
        <v>45597</v>
      </c>
      <c r="K359" s="157" t="s">
        <v>137</v>
      </c>
      <c r="L359" s="165" t="s">
        <v>169</v>
      </c>
      <c r="M359" s="179"/>
      <c r="N359" s="165" t="s">
        <v>57</v>
      </c>
      <c r="O359" s="165" t="s">
        <v>1019</v>
      </c>
      <c r="P359" s="157" t="s">
        <v>42</v>
      </c>
    </row>
    <row r="360" spans="1:16" s="25" customFormat="1" x14ac:dyDescent="0.25">
      <c r="A360" s="165" t="s">
        <v>1502</v>
      </c>
      <c r="B360" s="165" t="s">
        <v>1503</v>
      </c>
      <c r="C360" s="157" t="s">
        <v>1504</v>
      </c>
      <c r="D360" s="165"/>
      <c r="E360" s="178">
        <v>23.99</v>
      </c>
      <c r="F360" s="180">
        <v>239.9</v>
      </c>
      <c r="G360" s="165" t="s">
        <v>1505</v>
      </c>
      <c r="H360" s="179">
        <v>1</v>
      </c>
      <c r="I360" s="161"/>
      <c r="J360" s="164">
        <v>44076</v>
      </c>
      <c r="K360" s="157" t="s">
        <v>66</v>
      </c>
      <c r="L360" s="165" t="s">
        <v>169</v>
      </c>
      <c r="M360" s="179"/>
      <c r="N360" s="165" t="s">
        <v>72</v>
      </c>
      <c r="O360" s="157" t="s">
        <v>66</v>
      </c>
      <c r="P360" s="157" t="s">
        <v>36</v>
      </c>
    </row>
    <row r="361" spans="1:16" s="25" customFormat="1" x14ac:dyDescent="0.25">
      <c r="A361" s="165" t="s">
        <v>1506</v>
      </c>
      <c r="B361" s="165" t="s">
        <v>1507</v>
      </c>
      <c r="C361" s="157" t="s">
        <v>1508</v>
      </c>
      <c r="D361" s="165"/>
      <c r="E361" s="178">
        <v>25.99</v>
      </c>
      <c r="F361" s="180">
        <v>259.89999999999998</v>
      </c>
      <c r="G361" s="165" t="s">
        <v>1509</v>
      </c>
      <c r="H361" s="179">
        <v>2</v>
      </c>
      <c r="I361" s="161"/>
      <c r="J361" s="164">
        <v>44900</v>
      </c>
      <c r="K361" s="157" t="s">
        <v>66</v>
      </c>
      <c r="L361" s="165" t="s">
        <v>403</v>
      </c>
      <c r="M361" s="179"/>
      <c r="N361" s="165" t="s">
        <v>72</v>
      </c>
      <c r="O361" s="157" t="s">
        <v>66</v>
      </c>
      <c r="P361" s="157" t="s">
        <v>36</v>
      </c>
    </row>
    <row r="362" spans="1:16" s="25" customFormat="1" x14ac:dyDescent="0.25">
      <c r="A362" s="165" t="s">
        <v>1510</v>
      </c>
      <c r="B362" s="165" t="s">
        <v>1511</v>
      </c>
      <c r="C362" s="165" t="s">
        <v>1512</v>
      </c>
      <c r="D362" s="165"/>
      <c r="E362" s="178">
        <v>24.9</v>
      </c>
      <c r="F362" s="180">
        <v>249</v>
      </c>
      <c r="G362" s="165" t="s">
        <v>1513</v>
      </c>
      <c r="H362" s="179">
        <v>1</v>
      </c>
      <c r="I362" s="161"/>
      <c r="J362" s="164">
        <v>45749</v>
      </c>
      <c r="K362" s="157" t="s">
        <v>129</v>
      </c>
      <c r="L362" s="157" t="s">
        <v>124</v>
      </c>
      <c r="M362" s="179"/>
      <c r="N362" s="157" t="s">
        <v>65</v>
      </c>
      <c r="O362" s="157" t="s">
        <v>66</v>
      </c>
      <c r="P362" s="157" t="s">
        <v>43</v>
      </c>
    </row>
    <row r="363" spans="1:16" s="25" customFormat="1" x14ac:dyDescent="0.25">
      <c r="A363" s="172" t="s">
        <v>1514</v>
      </c>
      <c r="B363" s="172" t="s">
        <v>1515</v>
      </c>
      <c r="C363" s="172"/>
      <c r="D363" s="172" t="s">
        <v>75</v>
      </c>
      <c r="E363" s="174">
        <v>26.9</v>
      </c>
      <c r="F363" s="181">
        <v>269</v>
      </c>
      <c r="G363" s="172" t="s">
        <v>1516</v>
      </c>
      <c r="H363" s="175">
        <v>1</v>
      </c>
      <c r="I363" s="170" t="s">
        <v>75</v>
      </c>
      <c r="J363" s="176">
        <v>45962</v>
      </c>
      <c r="K363" s="166" t="s">
        <v>117</v>
      </c>
      <c r="L363" s="166" t="s">
        <v>31</v>
      </c>
      <c r="M363" s="173" t="s">
        <v>79</v>
      </c>
      <c r="N363" s="172" t="s">
        <v>27</v>
      </c>
      <c r="O363" s="166" t="s">
        <v>66</v>
      </c>
      <c r="P363" s="166" t="s">
        <v>43</v>
      </c>
    </row>
    <row r="364" spans="1:16" s="25" customFormat="1" x14ac:dyDescent="0.25">
      <c r="A364" s="165" t="s">
        <v>1517</v>
      </c>
      <c r="B364" s="165" t="s">
        <v>1518</v>
      </c>
      <c r="C364" s="165" t="s">
        <v>1519</v>
      </c>
      <c r="D364" s="165"/>
      <c r="E364" s="178">
        <v>44.99</v>
      </c>
      <c r="F364" s="180">
        <v>504.67</v>
      </c>
      <c r="G364" s="165" t="s">
        <v>1520</v>
      </c>
      <c r="H364" s="179">
        <v>1</v>
      </c>
      <c r="I364" s="161"/>
      <c r="J364" s="164">
        <v>43787</v>
      </c>
      <c r="K364" s="157" t="s">
        <v>1521</v>
      </c>
      <c r="L364" s="157" t="s">
        <v>181</v>
      </c>
      <c r="M364" s="179"/>
      <c r="N364" s="157" t="s">
        <v>65</v>
      </c>
      <c r="O364" s="157" t="s">
        <v>66</v>
      </c>
      <c r="P364" s="157" t="s">
        <v>40</v>
      </c>
    </row>
    <row r="365" spans="1:16" s="25" customFormat="1" x14ac:dyDescent="0.25">
      <c r="A365" s="165" t="s">
        <v>1522</v>
      </c>
      <c r="B365" s="165" t="s">
        <v>1523</v>
      </c>
      <c r="C365" s="165" t="s">
        <v>1524</v>
      </c>
      <c r="D365" s="165"/>
      <c r="E365" s="178">
        <v>25</v>
      </c>
      <c r="F365" s="180">
        <v>250</v>
      </c>
      <c r="G365" s="165" t="s">
        <v>1525</v>
      </c>
      <c r="H365" s="179">
        <v>1</v>
      </c>
      <c r="I365" s="161"/>
      <c r="J365" s="164">
        <v>45597</v>
      </c>
      <c r="K365" s="157"/>
      <c r="L365" s="165" t="s">
        <v>169</v>
      </c>
      <c r="M365" s="179"/>
      <c r="N365" s="165" t="s">
        <v>57</v>
      </c>
      <c r="O365" s="165" t="s">
        <v>1526</v>
      </c>
      <c r="P365" s="157" t="s">
        <v>42</v>
      </c>
    </row>
    <row r="366" spans="1:16" s="25" customFormat="1" x14ac:dyDescent="0.25">
      <c r="A366" s="165" t="s">
        <v>1527</v>
      </c>
      <c r="B366" s="165" t="s">
        <v>1528</v>
      </c>
      <c r="C366" s="165" t="s">
        <v>1529</v>
      </c>
      <c r="D366" s="165"/>
      <c r="E366" s="178">
        <v>30</v>
      </c>
      <c r="F366" s="180">
        <v>300</v>
      </c>
      <c r="G366" s="165" t="s">
        <v>1530</v>
      </c>
      <c r="H366" s="179">
        <v>1</v>
      </c>
      <c r="I366" s="161"/>
      <c r="J366" s="164">
        <v>45089</v>
      </c>
      <c r="K366" s="157" t="s">
        <v>66</v>
      </c>
      <c r="L366" s="165" t="s">
        <v>169</v>
      </c>
      <c r="M366" s="179"/>
      <c r="N366" s="165" t="s">
        <v>57</v>
      </c>
      <c r="O366" s="165" t="s">
        <v>1165</v>
      </c>
      <c r="P366" s="157" t="s">
        <v>42</v>
      </c>
    </row>
    <row r="367" spans="1:16" s="25" customFormat="1" x14ac:dyDescent="0.25">
      <c r="A367" s="165" t="s">
        <v>1531</v>
      </c>
      <c r="B367" s="165" t="s">
        <v>1532</v>
      </c>
      <c r="C367" s="165" t="s">
        <v>1533</v>
      </c>
      <c r="D367" s="165"/>
      <c r="E367" s="178">
        <v>25.99</v>
      </c>
      <c r="F367" s="180">
        <v>259.89999999999998</v>
      </c>
      <c r="G367" s="165" t="s">
        <v>1534</v>
      </c>
      <c r="H367" s="179" t="s">
        <v>234</v>
      </c>
      <c r="I367" s="161"/>
      <c r="J367" s="164">
        <v>44158</v>
      </c>
      <c r="K367" s="157" t="s">
        <v>66</v>
      </c>
      <c r="L367" s="165" t="s">
        <v>169</v>
      </c>
      <c r="M367" s="179"/>
      <c r="N367" s="165" t="s">
        <v>72</v>
      </c>
      <c r="O367" s="157" t="s">
        <v>66</v>
      </c>
      <c r="P367" s="157" t="s">
        <v>36</v>
      </c>
    </row>
    <row r="368" spans="1:16" s="25" customFormat="1" x14ac:dyDescent="0.25">
      <c r="A368" s="165" t="s">
        <v>1535</v>
      </c>
      <c r="B368" s="165" t="s">
        <v>1536</v>
      </c>
      <c r="C368" s="165" t="s">
        <v>1537</v>
      </c>
      <c r="D368" s="165"/>
      <c r="E368" s="178">
        <v>13.99</v>
      </c>
      <c r="F368" s="180">
        <v>139.9</v>
      </c>
      <c r="G368" s="165" t="s">
        <v>1538</v>
      </c>
      <c r="H368" s="179" t="s">
        <v>592</v>
      </c>
      <c r="I368" s="161"/>
      <c r="J368" s="164">
        <v>44494</v>
      </c>
      <c r="K368" s="157" t="s">
        <v>1539</v>
      </c>
      <c r="L368" s="165" t="s">
        <v>169</v>
      </c>
      <c r="M368" s="179"/>
      <c r="N368" s="165" t="s">
        <v>72</v>
      </c>
      <c r="O368" s="157" t="s">
        <v>66</v>
      </c>
      <c r="P368" s="157" t="s">
        <v>36</v>
      </c>
    </row>
    <row r="369" spans="1:16" s="25" customFormat="1" x14ac:dyDescent="0.25">
      <c r="A369" s="165" t="s">
        <v>1540</v>
      </c>
      <c r="B369" s="165" t="s">
        <v>1541</v>
      </c>
      <c r="C369" s="165" t="s">
        <v>1542</v>
      </c>
      <c r="D369" s="165"/>
      <c r="E369" s="178">
        <v>13.99</v>
      </c>
      <c r="F369" s="180">
        <v>139.9</v>
      </c>
      <c r="G369" s="165" t="s">
        <v>1543</v>
      </c>
      <c r="H369" s="179" t="s">
        <v>342</v>
      </c>
      <c r="I369" s="161"/>
      <c r="J369" s="164">
        <v>44250</v>
      </c>
      <c r="K369" s="157" t="s">
        <v>1539</v>
      </c>
      <c r="L369" s="165" t="s">
        <v>169</v>
      </c>
      <c r="M369" s="179"/>
      <c r="N369" s="165" t="s">
        <v>72</v>
      </c>
      <c r="O369" s="157" t="s">
        <v>66</v>
      </c>
      <c r="P369" s="157" t="s">
        <v>36</v>
      </c>
    </row>
    <row r="370" spans="1:16" s="25" customFormat="1" x14ac:dyDescent="0.25">
      <c r="A370" s="157" t="s">
        <v>1544</v>
      </c>
      <c r="B370" s="157" t="s">
        <v>1545</v>
      </c>
      <c r="C370" s="157" t="s">
        <v>1546</v>
      </c>
      <c r="D370" s="157"/>
      <c r="E370" s="159">
        <v>13.99</v>
      </c>
      <c r="F370" s="159">
        <v>139.9</v>
      </c>
      <c r="G370" s="157" t="s">
        <v>1547</v>
      </c>
      <c r="H370" s="160" t="s">
        <v>234</v>
      </c>
      <c r="I370" s="160"/>
      <c r="J370" s="187">
        <v>43809</v>
      </c>
      <c r="K370" s="157" t="s">
        <v>1539</v>
      </c>
      <c r="L370" s="165" t="s">
        <v>169</v>
      </c>
      <c r="M370" s="160"/>
      <c r="N370" s="165" t="s">
        <v>72</v>
      </c>
      <c r="O370" s="157" t="s">
        <v>66</v>
      </c>
      <c r="P370" s="157" t="s">
        <v>36</v>
      </c>
    </row>
    <row r="371" spans="1:16" s="25" customFormat="1" x14ac:dyDescent="0.25">
      <c r="A371" s="165" t="s">
        <v>1548</v>
      </c>
      <c r="B371" s="165" t="s">
        <v>1549</v>
      </c>
      <c r="C371" s="157" t="s">
        <v>1550</v>
      </c>
      <c r="D371" s="165"/>
      <c r="E371" s="178">
        <v>17.989999999999998</v>
      </c>
      <c r="F371" s="180">
        <v>179.9</v>
      </c>
      <c r="G371" s="157" t="s">
        <v>1551</v>
      </c>
      <c r="H371" s="179" t="s">
        <v>234</v>
      </c>
      <c r="I371" s="179"/>
      <c r="J371" s="164">
        <v>44893</v>
      </c>
      <c r="K371" s="165" t="s">
        <v>1539</v>
      </c>
      <c r="L371" s="165" t="s">
        <v>403</v>
      </c>
      <c r="M371" s="179"/>
      <c r="N371" s="165" t="s">
        <v>72</v>
      </c>
      <c r="O371" s="157" t="s">
        <v>66</v>
      </c>
      <c r="P371" s="157" t="s">
        <v>36</v>
      </c>
    </row>
    <row r="372" spans="1:16" s="25" customFormat="1" x14ac:dyDescent="0.25">
      <c r="A372" s="165" t="s">
        <v>1552</v>
      </c>
      <c r="B372" s="165" t="s">
        <v>1553</v>
      </c>
      <c r="C372" s="165" t="s">
        <v>1554</v>
      </c>
      <c r="D372" s="165"/>
      <c r="E372" s="178">
        <v>13.99</v>
      </c>
      <c r="F372" s="180">
        <v>139.9</v>
      </c>
      <c r="G372" s="165" t="s">
        <v>1555</v>
      </c>
      <c r="H372" s="179">
        <v>3</v>
      </c>
      <c r="I372" s="161"/>
      <c r="J372" s="164">
        <v>44642</v>
      </c>
      <c r="K372" s="157" t="s">
        <v>1539</v>
      </c>
      <c r="L372" s="165" t="s">
        <v>71</v>
      </c>
      <c r="M372" s="179"/>
      <c r="N372" s="165" t="s">
        <v>72</v>
      </c>
      <c r="O372" s="157" t="s">
        <v>66</v>
      </c>
      <c r="P372" s="157" t="s">
        <v>36</v>
      </c>
    </row>
    <row r="373" spans="1:16" s="25" customFormat="1" x14ac:dyDescent="0.25">
      <c r="A373" s="165" t="s">
        <v>1556</v>
      </c>
      <c r="B373" s="165" t="s">
        <v>1557</v>
      </c>
      <c r="C373" s="165" t="s">
        <v>1558</v>
      </c>
      <c r="D373" s="165"/>
      <c r="E373" s="178">
        <v>13.99</v>
      </c>
      <c r="F373" s="180">
        <v>139.9</v>
      </c>
      <c r="G373" s="165" t="s">
        <v>1559</v>
      </c>
      <c r="H373" s="179" t="s">
        <v>234</v>
      </c>
      <c r="I373" s="161"/>
      <c r="J373" s="164">
        <v>44313</v>
      </c>
      <c r="K373" s="157" t="s">
        <v>1539</v>
      </c>
      <c r="L373" s="165" t="s">
        <v>169</v>
      </c>
      <c r="M373" s="179"/>
      <c r="N373" s="165" t="s">
        <v>72</v>
      </c>
      <c r="O373" s="157" t="s">
        <v>66</v>
      </c>
      <c r="P373" s="157" t="s">
        <v>36</v>
      </c>
    </row>
    <row r="374" spans="1:16" s="25" customFormat="1" x14ac:dyDescent="0.25">
      <c r="A374" s="165" t="s">
        <v>1560</v>
      </c>
      <c r="B374" s="165" t="s">
        <v>1561</v>
      </c>
      <c r="C374" s="165" t="s">
        <v>1562</v>
      </c>
      <c r="D374" s="165"/>
      <c r="E374" s="178">
        <v>13.99</v>
      </c>
      <c r="F374" s="180">
        <v>139.9</v>
      </c>
      <c r="G374" s="165" t="s">
        <v>1563</v>
      </c>
      <c r="H374" s="179">
        <v>2</v>
      </c>
      <c r="I374" s="161"/>
      <c r="J374" s="164">
        <v>44642</v>
      </c>
      <c r="K374" s="157" t="s">
        <v>1539</v>
      </c>
      <c r="L374" s="165" t="s">
        <v>71</v>
      </c>
      <c r="M374" s="179"/>
      <c r="N374" s="165" t="s">
        <v>72</v>
      </c>
      <c r="O374" s="157" t="s">
        <v>66</v>
      </c>
      <c r="P374" s="157" t="s">
        <v>36</v>
      </c>
    </row>
    <row r="375" spans="1:16" s="25" customFormat="1" x14ac:dyDescent="0.25">
      <c r="A375" s="165" t="s">
        <v>1564</v>
      </c>
      <c r="B375" s="165" t="s">
        <v>1565</v>
      </c>
      <c r="C375" s="165" t="s">
        <v>1566</v>
      </c>
      <c r="D375" s="165"/>
      <c r="E375" s="178">
        <v>13.99</v>
      </c>
      <c r="F375" s="180">
        <v>139.9</v>
      </c>
      <c r="G375" s="165" t="s">
        <v>1567</v>
      </c>
      <c r="H375" s="179" t="s">
        <v>234</v>
      </c>
      <c r="I375" s="161"/>
      <c r="J375" s="164">
        <v>44398</v>
      </c>
      <c r="K375" s="157" t="s">
        <v>1539</v>
      </c>
      <c r="L375" s="165" t="s">
        <v>169</v>
      </c>
      <c r="M375" s="179"/>
      <c r="N375" s="165" t="s">
        <v>72</v>
      </c>
      <c r="O375" s="157" t="s">
        <v>66</v>
      </c>
      <c r="P375" s="157" t="s">
        <v>36</v>
      </c>
    </row>
    <row r="376" spans="1:16" s="25" customFormat="1" x14ac:dyDescent="0.25">
      <c r="A376" s="157" t="s">
        <v>1568</v>
      </c>
      <c r="B376" s="157" t="s">
        <v>1569</v>
      </c>
      <c r="C376" s="157" t="s">
        <v>1570</v>
      </c>
      <c r="D376" s="157"/>
      <c r="E376" s="159">
        <v>13.99</v>
      </c>
      <c r="F376" s="159">
        <v>139.9</v>
      </c>
      <c r="G376" s="157" t="s">
        <v>1571</v>
      </c>
      <c r="H376" s="160" t="s">
        <v>342</v>
      </c>
      <c r="I376" s="160"/>
      <c r="J376" s="187">
        <v>43948</v>
      </c>
      <c r="K376" s="157" t="s">
        <v>1539</v>
      </c>
      <c r="L376" s="165" t="s">
        <v>169</v>
      </c>
      <c r="M376" s="160"/>
      <c r="N376" s="165" t="s">
        <v>72</v>
      </c>
      <c r="O376" s="157" t="s">
        <v>66</v>
      </c>
      <c r="P376" s="157" t="s">
        <v>36</v>
      </c>
    </row>
    <row r="377" spans="1:16" s="25" customFormat="1" x14ac:dyDescent="0.25">
      <c r="A377" s="157" t="s">
        <v>1572</v>
      </c>
      <c r="B377" s="157" t="s">
        <v>1573</v>
      </c>
      <c r="C377" s="157" t="s">
        <v>1574</v>
      </c>
      <c r="D377" s="157"/>
      <c r="E377" s="159">
        <v>28.99</v>
      </c>
      <c r="F377" s="159">
        <v>289.89999999999998</v>
      </c>
      <c r="G377" s="157" t="s">
        <v>1575</v>
      </c>
      <c r="H377" s="160">
        <v>1</v>
      </c>
      <c r="I377" s="160"/>
      <c r="J377" s="187">
        <v>43976</v>
      </c>
      <c r="K377" s="157" t="s">
        <v>66</v>
      </c>
      <c r="L377" s="165" t="s">
        <v>169</v>
      </c>
      <c r="M377" s="160"/>
      <c r="N377" s="165" t="s">
        <v>72</v>
      </c>
      <c r="O377" s="157" t="s">
        <v>66</v>
      </c>
      <c r="P377" s="157" t="s">
        <v>36</v>
      </c>
    </row>
    <row r="378" spans="1:16" s="25" customFormat="1" x14ac:dyDescent="0.25">
      <c r="A378" s="165" t="s">
        <v>1576</v>
      </c>
      <c r="B378" s="165" t="s">
        <v>1577</v>
      </c>
      <c r="C378" s="165" t="s">
        <v>1578</v>
      </c>
      <c r="D378" s="165"/>
      <c r="E378" s="178">
        <v>17.989999999999998</v>
      </c>
      <c r="F378" s="180">
        <v>180</v>
      </c>
      <c r="G378" s="165" t="s">
        <v>1579</v>
      </c>
      <c r="H378" s="179">
        <v>3</v>
      </c>
      <c r="I378" s="161"/>
      <c r="J378" s="164">
        <v>45365</v>
      </c>
      <c r="K378" s="157" t="s">
        <v>1539</v>
      </c>
      <c r="L378" s="165" t="s">
        <v>71</v>
      </c>
      <c r="M378" s="179"/>
      <c r="N378" s="165" t="s">
        <v>72</v>
      </c>
      <c r="O378" s="157" t="s">
        <v>66</v>
      </c>
      <c r="P378" s="157" t="s">
        <v>36</v>
      </c>
    </row>
    <row r="379" spans="1:16" s="25" customFormat="1" x14ac:dyDescent="0.25">
      <c r="A379" s="157" t="s">
        <v>1580</v>
      </c>
      <c r="B379" s="157" t="s">
        <v>1581</v>
      </c>
      <c r="C379" s="157" t="s">
        <v>1582</v>
      </c>
      <c r="D379" s="157"/>
      <c r="E379" s="159">
        <v>24.9</v>
      </c>
      <c r="F379" s="159">
        <v>249</v>
      </c>
      <c r="G379" s="157" t="s">
        <v>1583</v>
      </c>
      <c r="H379" s="160">
        <v>1</v>
      </c>
      <c r="I379" s="160"/>
      <c r="J379" s="187">
        <v>45702</v>
      </c>
      <c r="K379" s="157" t="s">
        <v>117</v>
      </c>
      <c r="L379" s="165" t="s">
        <v>118</v>
      </c>
      <c r="M379" s="160"/>
      <c r="N379" s="157" t="s">
        <v>65</v>
      </c>
      <c r="O379" s="157" t="s">
        <v>66</v>
      </c>
      <c r="P379" s="157" t="s">
        <v>43</v>
      </c>
    </row>
    <row r="380" spans="1:16" s="25" customFormat="1" x14ac:dyDescent="0.25">
      <c r="A380" s="165" t="s">
        <v>1584</v>
      </c>
      <c r="B380" s="165" t="s">
        <v>1585</v>
      </c>
      <c r="C380" s="165" t="s">
        <v>1586</v>
      </c>
      <c r="D380" s="165"/>
      <c r="E380" s="178">
        <v>22.9</v>
      </c>
      <c r="F380" s="180">
        <v>229</v>
      </c>
      <c r="G380" s="165" t="s">
        <v>1587</v>
      </c>
      <c r="H380" s="179">
        <v>1</v>
      </c>
      <c r="I380" s="161"/>
      <c r="J380" s="164">
        <v>45751</v>
      </c>
      <c r="K380" s="157" t="s">
        <v>180</v>
      </c>
      <c r="L380" s="157" t="s">
        <v>181</v>
      </c>
      <c r="M380" s="179"/>
      <c r="N380" s="157" t="s">
        <v>65</v>
      </c>
      <c r="O380" s="157" t="s">
        <v>66</v>
      </c>
      <c r="P380" s="157" t="s">
        <v>43</v>
      </c>
    </row>
    <row r="381" spans="1:16" s="25" customFormat="1" x14ac:dyDescent="0.25">
      <c r="A381" s="172" t="s">
        <v>1588</v>
      </c>
      <c r="B381" s="172" t="s">
        <v>1589</v>
      </c>
      <c r="C381" s="172"/>
      <c r="D381" s="172" t="s">
        <v>75</v>
      </c>
      <c r="E381" s="174">
        <v>26.9</v>
      </c>
      <c r="F381" s="181">
        <v>269</v>
      </c>
      <c r="G381" s="172" t="s">
        <v>1590</v>
      </c>
      <c r="H381" s="175">
        <v>1</v>
      </c>
      <c r="I381" s="170" t="s">
        <v>75</v>
      </c>
      <c r="J381" s="176">
        <v>45931</v>
      </c>
      <c r="K381" s="166" t="s">
        <v>63</v>
      </c>
      <c r="L381" s="172" t="s">
        <v>33</v>
      </c>
      <c r="M381" s="173" t="s">
        <v>79</v>
      </c>
      <c r="N381" s="172" t="s">
        <v>27</v>
      </c>
      <c r="O381" s="166" t="s">
        <v>66</v>
      </c>
      <c r="P381" s="166" t="s">
        <v>43</v>
      </c>
    </row>
    <row r="382" spans="1:16" s="25" customFormat="1" x14ac:dyDescent="0.25">
      <c r="A382" s="165" t="s">
        <v>1591</v>
      </c>
      <c r="B382" s="165" t="s">
        <v>1592</v>
      </c>
      <c r="C382" s="165" t="s">
        <v>1593</v>
      </c>
      <c r="D382" s="165"/>
      <c r="E382" s="178">
        <v>26.9</v>
      </c>
      <c r="F382" s="180">
        <v>269</v>
      </c>
      <c r="G382" s="165" t="s">
        <v>1594</v>
      </c>
      <c r="H382" s="179">
        <v>1</v>
      </c>
      <c r="I382" s="161"/>
      <c r="J382" s="164">
        <v>45609</v>
      </c>
      <c r="K382" s="157" t="s">
        <v>734</v>
      </c>
      <c r="L382" s="157" t="s">
        <v>422</v>
      </c>
      <c r="M382" s="179"/>
      <c r="N382" s="165" t="s">
        <v>72</v>
      </c>
      <c r="O382" s="157" t="s">
        <v>66</v>
      </c>
      <c r="P382" s="157" t="s">
        <v>43</v>
      </c>
    </row>
    <row r="383" spans="1:16" s="25" customFormat="1" x14ac:dyDescent="0.25">
      <c r="A383" s="157" t="s">
        <v>1595</v>
      </c>
      <c r="B383" s="157" t="s">
        <v>1596</v>
      </c>
      <c r="C383" s="157"/>
      <c r="D383" s="157"/>
      <c r="E383" s="159">
        <v>28.9</v>
      </c>
      <c r="F383" s="159">
        <v>289</v>
      </c>
      <c r="G383" s="157" t="s">
        <v>1597</v>
      </c>
      <c r="H383" s="160">
        <v>1</v>
      </c>
      <c r="I383" s="160" t="s">
        <v>75</v>
      </c>
      <c r="J383" s="187">
        <v>45861</v>
      </c>
      <c r="K383" s="157" t="s">
        <v>264</v>
      </c>
      <c r="L383" s="165" t="s">
        <v>314</v>
      </c>
      <c r="M383" s="160"/>
      <c r="N383" s="165" t="s">
        <v>72</v>
      </c>
      <c r="O383" s="157" t="s">
        <v>66</v>
      </c>
      <c r="P383" s="157" t="s">
        <v>43</v>
      </c>
    </row>
    <row r="384" spans="1:16" s="25" customFormat="1" x14ac:dyDescent="0.25">
      <c r="A384" s="165" t="s">
        <v>1598</v>
      </c>
      <c r="B384" s="165" t="s">
        <v>1599</v>
      </c>
      <c r="C384" s="165" t="s">
        <v>1600</v>
      </c>
      <c r="D384" s="165"/>
      <c r="E384" s="178">
        <v>49</v>
      </c>
      <c r="F384" s="180">
        <v>294</v>
      </c>
      <c r="G384" s="165" t="s">
        <v>1601</v>
      </c>
      <c r="H384" s="179">
        <v>1</v>
      </c>
      <c r="I384" s="161"/>
      <c r="J384" s="164">
        <v>44627</v>
      </c>
      <c r="K384" s="157" t="s">
        <v>1602</v>
      </c>
      <c r="L384" s="157" t="s">
        <v>64</v>
      </c>
      <c r="M384" s="179"/>
      <c r="N384" s="157" t="s">
        <v>65</v>
      </c>
      <c r="O384" s="157" t="s">
        <v>66</v>
      </c>
      <c r="P384" s="157" t="s">
        <v>1603</v>
      </c>
    </row>
    <row r="385" spans="1:16" s="25" customFormat="1" x14ac:dyDescent="0.25">
      <c r="A385" s="165" t="s">
        <v>1604</v>
      </c>
      <c r="B385" s="165" t="s">
        <v>1605</v>
      </c>
      <c r="C385" s="165" t="s">
        <v>1606</v>
      </c>
      <c r="D385" s="165"/>
      <c r="E385" s="178">
        <v>26</v>
      </c>
      <c r="F385" s="180">
        <v>260</v>
      </c>
      <c r="G385" s="165" t="s">
        <v>1607</v>
      </c>
      <c r="H385" s="179">
        <v>1</v>
      </c>
      <c r="I385" s="161"/>
      <c r="J385" s="164">
        <v>44627</v>
      </c>
      <c r="K385" s="157" t="s">
        <v>1602</v>
      </c>
      <c r="L385" s="157" t="s">
        <v>64</v>
      </c>
      <c r="M385" s="179"/>
      <c r="N385" s="157" t="s">
        <v>65</v>
      </c>
      <c r="O385" s="157" t="s">
        <v>66</v>
      </c>
      <c r="P385" s="157" t="s">
        <v>1603</v>
      </c>
    </row>
    <row r="386" spans="1:16" s="25" customFormat="1" x14ac:dyDescent="0.25">
      <c r="A386" s="165" t="s">
        <v>1608</v>
      </c>
      <c r="B386" s="165" t="s">
        <v>1609</v>
      </c>
      <c r="C386" s="165" t="s">
        <v>1610</v>
      </c>
      <c r="D386" s="165"/>
      <c r="E386" s="178">
        <v>24.9</v>
      </c>
      <c r="F386" s="180">
        <v>249</v>
      </c>
      <c r="G386" s="165" t="s">
        <v>1611</v>
      </c>
      <c r="H386" s="179">
        <v>5</v>
      </c>
      <c r="I386" s="161"/>
      <c r="J386" s="164">
        <v>44530</v>
      </c>
      <c r="K386" s="157" t="s">
        <v>289</v>
      </c>
      <c r="L386" s="165" t="s">
        <v>102</v>
      </c>
      <c r="M386" s="179"/>
      <c r="N386" s="157" t="s">
        <v>65</v>
      </c>
      <c r="O386" s="157" t="s">
        <v>66</v>
      </c>
      <c r="P386" s="157" t="s">
        <v>43</v>
      </c>
    </row>
    <row r="387" spans="1:16" s="25" customFormat="1" x14ac:dyDescent="0.25">
      <c r="A387" s="165" t="s">
        <v>1612</v>
      </c>
      <c r="B387" s="165" t="s">
        <v>1613</v>
      </c>
      <c r="C387" s="165" t="s">
        <v>1614</v>
      </c>
      <c r="D387" s="165"/>
      <c r="E387" s="178">
        <v>25</v>
      </c>
      <c r="F387" s="180">
        <v>250</v>
      </c>
      <c r="G387" s="165" t="s">
        <v>1615</v>
      </c>
      <c r="H387" s="179">
        <v>2</v>
      </c>
      <c r="I387" s="161"/>
      <c r="J387" s="164">
        <v>44645</v>
      </c>
      <c r="K387" s="157" t="s">
        <v>101</v>
      </c>
      <c r="L387" s="165" t="s">
        <v>102</v>
      </c>
      <c r="M387" s="179"/>
      <c r="N387" s="157" t="s">
        <v>65</v>
      </c>
      <c r="O387" s="157" t="s">
        <v>66</v>
      </c>
      <c r="P387" s="157" t="s">
        <v>43</v>
      </c>
    </row>
    <row r="388" spans="1:16" s="25" customFormat="1" x14ac:dyDescent="0.25">
      <c r="A388" s="165" t="s">
        <v>1616</v>
      </c>
      <c r="B388" s="165" t="s">
        <v>1617</v>
      </c>
      <c r="C388" s="165" t="s">
        <v>1618</v>
      </c>
      <c r="D388" s="165"/>
      <c r="E388" s="178">
        <v>32.9</v>
      </c>
      <c r="F388" s="180">
        <v>329</v>
      </c>
      <c r="G388" s="165" t="s">
        <v>1619</v>
      </c>
      <c r="H388" s="179">
        <v>2</v>
      </c>
      <c r="I388" s="161"/>
      <c r="J388" s="164">
        <v>45632</v>
      </c>
      <c r="K388" s="157" t="s">
        <v>289</v>
      </c>
      <c r="L388" s="165" t="s">
        <v>71</v>
      </c>
      <c r="M388" s="179"/>
      <c r="N388" s="165" t="s">
        <v>72</v>
      </c>
      <c r="O388" s="157" t="s">
        <v>66</v>
      </c>
      <c r="P388" s="157" t="s">
        <v>43</v>
      </c>
    </row>
    <row r="389" spans="1:16" s="25" customFormat="1" x14ac:dyDescent="0.25">
      <c r="A389" s="165" t="s">
        <v>1620</v>
      </c>
      <c r="B389" s="165" t="s">
        <v>1621</v>
      </c>
      <c r="C389" s="165" t="s">
        <v>1622</v>
      </c>
      <c r="D389" s="165"/>
      <c r="E389" s="178">
        <v>29</v>
      </c>
      <c r="F389" s="180">
        <v>290</v>
      </c>
      <c r="G389" s="165" t="s">
        <v>1623</v>
      </c>
      <c r="H389" s="179">
        <v>1</v>
      </c>
      <c r="I389" s="161"/>
      <c r="J389" s="164">
        <v>45397</v>
      </c>
      <c r="K389" s="157" t="s">
        <v>123</v>
      </c>
      <c r="L389" s="165" t="s">
        <v>102</v>
      </c>
      <c r="M389" s="179"/>
      <c r="N389" s="157" t="s">
        <v>65</v>
      </c>
      <c r="O389" s="157" t="s">
        <v>66</v>
      </c>
      <c r="P389" s="157" t="s">
        <v>43</v>
      </c>
    </row>
    <row r="390" spans="1:16" s="25" customFormat="1" x14ac:dyDescent="0.25">
      <c r="A390" s="165" t="s">
        <v>1624</v>
      </c>
      <c r="B390" s="165" t="s">
        <v>1625</v>
      </c>
      <c r="C390" s="165" t="s">
        <v>1626</v>
      </c>
      <c r="D390" s="165"/>
      <c r="E390" s="178">
        <v>24</v>
      </c>
      <c r="F390" s="180">
        <v>240</v>
      </c>
      <c r="G390" s="165" t="s">
        <v>1627</v>
      </c>
      <c r="H390" s="179">
        <v>1</v>
      </c>
      <c r="I390" s="161"/>
      <c r="J390" s="164">
        <v>45012</v>
      </c>
      <c r="K390" s="157" t="s">
        <v>255</v>
      </c>
      <c r="L390" s="165" t="s">
        <v>102</v>
      </c>
      <c r="M390" s="179"/>
      <c r="N390" s="157" t="s">
        <v>65</v>
      </c>
      <c r="O390" s="157" t="s">
        <v>66</v>
      </c>
      <c r="P390" s="157" t="s">
        <v>43</v>
      </c>
    </row>
    <row r="391" spans="1:16" s="25" customFormat="1" x14ac:dyDescent="0.25">
      <c r="A391" s="165" t="s">
        <v>1628</v>
      </c>
      <c r="B391" s="165" t="s">
        <v>1629</v>
      </c>
      <c r="C391" s="165" t="s">
        <v>1630</v>
      </c>
      <c r="D391" s="165"/>
      <c r="E391" s="178">
        <v>24.9</v>
      </c>
      <c r="F391" s="180">
        <v>249</v>
      </c>
      <c r="G391" s="165" t="s">
        <v>1631</v>
      </c>
      <c r="H391" s="179">
        <v>4</v>
      </c>
      <c r="I391" s="161"/>
      <c r="J391" s="164">
        <v>44616</v>
      </c>
      <c r="K391" s="157" t="s">
        <v>289</v>
      </c>
      <c r="L391" s="165" t="s">
        <v>102</v>
      </c>
      <c r="M391" s="179"/>
      <c r="N391" s="157" t="s">
        <v>65</v>
      </c>
      <c r="O391" s="157" t="s">
        <v>66</v>
      </c>
      <c r="P391" s="157" t="s">
        <v>43</v>
      </c>
    </row>
    <row r="392" spans="1:16" s="25" customFormat="1" x14ac:dyDescent="0.25">
      <c r="A392" s="165" t="s">
        <v>1632</v>
      </c>
      <c r="B392" s="165" t="s">
        <v>1633</v>
      </c>
      <c r="C392" s="165" t="s">
        <v>1634</v>
      </c>
      <c r="D392" s="165"/>
      <c r="E392" s="178">
        <v>19.899999999999999</v>
      </c>
      <c r="F392" s="180">
        <v>199</v>
      </c>
      <c r="G392" s="165" t="s">
        <v>1635</v>
      </c>
      <c r="H392" s="179">
        <v>1</v>
      </c>
      <c r="I392" s="161"/>
      <c r="J392" s="164">
        <v>45054</v>
      </c>
      <c r="K392" s="157" t="s">
        <v>543</v>
      </c>
      <c r="L392" s="165" t="s">
        <v>90</v>
      </c>
      <c r="M392" s="179"/>
      <c r="N392" s="157" t="s">
        <v>65</v>
      </c>
      <c r="O392" s="157" t="s">
        <v>66</v>
      </c>
      <c r="P392" s="157" t="s">
        <v>544</v>
      </c>
    </row>
    <row r="393" spans="1:16" s="25" customFormat="1" x14ac:dyDescent="0.25">
      <c r="A393" s="165" t="s">
        <v>1636</v>
      </c>
      <c r="B393" s="165" t="s">
        <v>1637</v>
      </c>
      <c r="C393" s="165" t="s">
        <v>1638</v>
      </c>
      <c r="D393" s="165"/>
      <c r="E393" s="178">
        <v>19.899999999999999</v>
      </c>
      <c r="F393" s="180">
        <v>199</v>
      </c>
      <c r="G393" s="165" t="s">
        <v>1639</v>
      </c>
      <c r="H393" s="179">
        <v>1</v>
      </c>
      <c r="I393" s="161"/>
      <c r="J393" s="164">
        <v>45054</v>
      </c>
      <c r="K393" s="157" t="s">
        <v>543</v>
      </c>
      <c r="L393" s="165" t="s">
        <v>90</v>
      </c>
      <c r="M393" s="179"/>
      <c r="N393" s="157" t="s">
        <v>65</v>
      </c>
      <c r="O393" s="157" t="s">
        <v>66</v>
      </c>
      <c r="P393" s="157" t="s">
        <v>544</v>
      </c>
    </row>
    <row r="394" spans="1:16" s="25" customFormat="1" x14ac:dyDescent="0.25">
      <c r="A394" s="165" t="s">
        <v>1640</v>
      </c>
      <c r="B394" s="165" t="s">
        <v>1641</v>
      </c>
      <c r="C394" s="165" t="s">
        <v>1642</v>
      </c>
      <c r="D394" s="165"/>
      <c r="E394" s="178">
        <v>29.9</v>
      </c>
      <c r="F394" s="180">
        <v>299</v>
      </c>
      <c r="G394" s="165" t="s">
        <v>1643</v>
      </c>
      <c r="H394" s="179">
        <v>1</v>
      </c>
      <c r="I394" s="161"/>
      <c r="J394" s="164">
        <v>45054</v>
      </c>
      <c r="K394" s="157" t="s">
        <v>543</v>
      </c>
      <c r="L394" s="165" t="s">
        <v>90</v>
      </c>
      <c r="M394" s="179"/>
      <c r="N394" s="157" t="s">
        <v>65</v>
      </c>
      <c r="O394" s="157" t="s">
        <v>66</v>
      </c>
      <c r="P394" s="157" t="s">
        <v>544</v>
      </c>
    </row>
    <row r="395" spans="1:16" s="25" customFormat="1" x14ac:dyDescent="0.25">
      <c r="A395" s="166" t="s">
        <v>1644</v>
      </c>
      <c r="B395" s="166" t="s">
        <v>1645</v>
      </c>
      <c r="C395" s="166"/>
      <c r="D395" s="166" t="s">
        <v>75</v>
      </c>
      <c r="E395" s="168">
        <v>26.9</v>
      </c>
      <c r="F395" s="168">
        <v>269</v>
      </c>
      <c r="G395" s="166" t="s">
        <v>1646</v>
      </c>
      <c r="H395" s="169">
        <v>1</v>
      </c>
      <c r="I395" s="169" t="s">
        <v>75</v>
      </c>
      <c r="J395" s="182">
        <v>45901</v>
      </c>
      <c r="K395" s="166" t="s">
        <v>1647</v>
      </c>
      <c r="L395" s="166" t="s">
        <v>112</v>
      </c>
      <c r="M395" s="173" t="s">
        <v>79</v>
      </c>
      <c r="N395" s="172" t="s">
        <v>37</v>
      </c>
      <c r="O395" s="166" t="s">
        <v>66</v>
      </c>
      <c r="P395" s="166" t="s">
        <v>43</v>
      </c>
    </row>
    <row r="396" spans="1:16" s="25" customFormat="1" x14ac:dyDescent="0.25">
      <c r="A396" s="172" t="s">
        <v>1648</v>
      </c>
      <c r="B396" s="172" t="s">
        <v>1648</v>
      </c>
      <c r="C396" s="172"/>
      <c r="D396" s="172" t="s">
        <v>75</v>
      </c>
      <c r="E396" s="174">
        <v>24.9</v>
      </c>
      <c r="F396" s="181">
        <v>249</v>
      </c>
      <c r="G396" s="172" t="s">
        <v>1649</v>
      </c>
      <c r="H396" s="175">
        <v>1</v>
      </c>
      <c r="I396" s="170" t="s">
        <v>75</v>
      </c>
      <c r="J396" s="176">
        <v>46054</v>
      </c>
      <c r="K396" s="166" t="s">
        <v>63</v>
      </c>
      <c r="L396" s="166" t="s">
        <v>31</v>
      </c>
      <c r="M396" s="173" t="s">
        <v>79</v>
      </c>
      <c r="N396" s="172" t="s">
        <v>27</v>
      </c>
      <c r="O396" s="166" t="s">
        <v>66</v>
      </c>
      <c r="P396" s="166" t="s">
        <v>43</v>
      </c>
    </row>
    <row r="397" spans="1:16" s="25" customFormat="1" x14ac:dyDescent="0.25">
      <c r="A397" s="165" t="s">
        <v>1650</v>
      </c>
      <c r="B397" s="165" t="s">
        <v>1651</v>
      </c>
      <c r="C397" s="165" t="s">
        <v>1652</v>
      </c>
      <c r="D397" s="165" t="s">
        <v>75</v>
      </c>
      <c r="E397" s="178">
        <v>94.99</v>
      </c>
      <c r="F397" s="180">
        <v>284.97000000000003</v>
      </c>
      <c r="G397" s="165" t="s">
        <v>1653</v>
      </c>
      <c r="H397" s="179" t="s">
        <v>342</v>
      </c>
      <c r="I397" s="161"/>
      <c r="J397" s="164">
        <v>44293</v>
      </c>
      <c r="K397" s="157" t="s">
        <v>66</v>
      </c>
      <c r="L397" s="165" t="s">
        <v>169</v>
      </c>
      <c r="M397" s="179"/>
      <c r="N397" s="165" t="s">
        <v>72</v>
      </c>
      <c r="O397" s="157" t="s">
        <v>66</v>
      </c>
      <c r="P397" s="157" t="s">
        <v>36</v>
      </c>
    </row>
    <row r="398" spans="1:16" s="25" customFormat="1" x14ac:dyDescent="0.25">
      <c r="A398" s="172" t="s">
        <v>1654</v>
      </c>
      <c r="B398" s="172" t="s">
        <v>1655</v>
      </c>
      <c r="C398" s="172"/>
      <c r="D398" s="172" t="s">
        <v>75</v>
      </c>
      <c r="E398" s="174">
        <v>24.9</v>
      </c>
      <c r="F398" s="181">
        <v>249</v>
      </c>
      <c r="G398" s="172" t="s">
        <v>1656</v>
      </c>
      <c r="H398" s="175">
        <v>1</v>
      </c>
      <c r="I398" s="170" t="s">
        <v>75</v>
      </c>
      <c r="J398" s="176">
        <v>45962</v>
      </c>
      <c r="K398" s="166" t="s">
        <v>63</v>
      </c>
      <c r="L398" s="166" t="s">
        <v>31</v>
      </c>
      <c r="M398" s="173" t="s">
        <v>79</v>
      </c>
      <c r="N398" s="172" t="s">
        <v>27</v>
      </c>
      <c r="O398" s="166" t="s">
        <v>66</v>
      </c>
      <c r="P398" s="166" t="s">
        <v>43</v>
      </c>
    </row>
    <row r="399" spans="1:16" s="25" customFormat="1" x14ac:dyDescent="0.25">
      <c r="A399" s="165" t="s">
        <v>1657</v>
      </c>
      <c r="B399" s="165" t="s">
        <v>1658</v>
      </c>
      <c r="C399" s="165"/>
      <c r="D399" s="165"/>
      <c r="E399" s="178">
        <v>26.9</v>
      </c>
      <c r="F399" s="180">
        <v>269</v>
      </c>
      <c r="G399" s="165" t="s">
        <v>1659</v>
      </c>
      <c r="H399" s="179">
        <v>1</v>
      </c>
      <c r="I399" s="161" t="s">
        <v>75</v>
      </c>
      <c r="J399" s="164">
        <v>45896</v>
      </c>
      <c r="K399" s="157" t="s">
        <v>63</v>
      </c>
      <c r="L399" s="157" t="s">
        <v>280</v>
      </c>
      <c r="M399" s="179"/>
      <c r="N399" s="157" t="s">
        <v>65</v>
      </c>
      <c r="O399" s="157" t="s">
        <v>66</v>
      </c>
      <c r="P399" s="157" t="s">
        <v>43</v>
      </c>
    </row>
    <row r="400" spans="1:16" s="25" customFormat="1" x14ac:dyDescent="0.25">
      <c r="A400" s="165" t="s">
        <v>1660</v>
      </c>
      <c r="B400" s="165" t="s">
        <v>1661</v>
      </c>
      <c r="C400" s="165" t="s">
        <v>1662</v>
      </c>
      <c r="D400" s="165"/>
      <c r="E400" s="178">
        <v>29.9</v>
      </c>
      <c r="F400" s="180">
        <v>299</v>
      </c>
      <c r="G400" s="165" t="s">
        <v>1663</v>
      </c>
      <c r="H400" s="179">
        <v>7</v>
      </c>
      <c r="I400" s="161"/>
      <c r="J400" s="164">
        <v>45532</v>
      </c>
      <c r="K400" s="157" t="s">
        <v>264</v>
      </c>
      <c r="L400" s="165" t="s">
        <v>314</v>
      </c>
      <c r="M400" s="179"/>
      <c r="N400" s="165" t="s">
        <v>72</v>
      </c>
      <c r="O400" s="157" t="s">
        <v>66</v>
      </c>
      <c r="P400" s="157" t="s">
        <v>43</v>
      </c>
    </row>
    <row r="401" spans="1:16" s="25" customFormat="1" x14ac:dyDescent="0.25">
      <c r="A401" s="165" t="s">
        <v>1664</v>
      </c>
      <c r="B401" s="165" t="s">
        <v>1665</v>
      </c>
      <c r="C401" s="165" t="s">
        <v>1666</v>
      </c>
      <c r="D401" s="165"/>
      <c r="E401" s="178">
        <v>29.9</v>
      </c>
      <c r="F401" s="180">
        <v>299</v>
      </c>
      <c r="G401" s="165" t="s">
        <v>1667</v>
      </c>
      <c r="H401" s="179">
        <v>8</v>
      </c>
      <c r="I401" s="161"/>
      <c r="J401" s="164">
        <v>45510</v>
      </c>
      <c r="K401" s="157" t="s">
        <v>83</v>
      </c>
      <c r="L401" s="165" t="s">
        <v>314</v>
      </c>
      <c r="M401" s="179"/>
      <c r="N401" s="165" t="s">
        <v>72</v>
      </c>
      <c r="O401" s="157" t="s">
        <v>66</v>
      </c>
      <c r="P401" s="157" t="s">
        <v>43</v>
      </c>
    </row>
    <row r="402" spans="1:16" s="25" customFormat="1" x14ac:dyDescent="0.25">
      <c r="A402" s="165" t="s">
        <v>1668</v>
      </c>
      <c r="B402" s="165" t="s">
        <v>1669</v>
      </c>
      <c r="C402" s="165" t="s">
        <v>1670</v>
      </c>
      <c r="D402" s="165"/>
      <c r="E402" s="178">
        <v>29.99</v>
      </c>
      <c r="F402" s="180">
        <v>300</v>
      </c>
      <c r="G402" s="165" t="s">
        <v>1671</v>
      </c>
      <c r="H402" s="179">
        <v>1</v>
      </c>
      <c r="I402" s="161"/>
      <c r="J402" s="164">
        <v>45502</v>
      </c>
      <c r="K402" s="157"/>
      <c r="L402" s="165" t="s">
        <v>71</v>
      </c>
      <c r="M402" s="179"/>
      <c r="N402" s="165" t="s">
        <v>72</v>
      </c>
      <c r="O402" s="157" t="s">
        <v>66</v>
      </c>
      <c r="P402" s="157" t="s">
        <v>36</v>
      </c>
    </row>
    <row r="403" spans="1:16" s="25" customFormat="1" x14ac:dyDescent="0.25">
      <c r="A403" s="165" t="s">
        <v>1672</v>
      </c>
      <c r="B403" s="165" t="s">
        <v>1673</v>
      </c>
      <c r="C403" s="165" t="s">
        <v>1674</v>
      </c>
      <c r="D403" s="165" t="s">
        <v>75</v>
      </c>
      <c r="E403" s="178">
        <v>16.989999999999998</v>
      </c>
      <c r="F403" s="180">
        <v>50.97</v>
      </c>
      <c r="G403" s="165" t="s">
        <v>1675</v>
      </c>
      <c r="H403" s="179" t="s">
        <v>1676</v>
      </c>
      <c r="I403" s="161"/>
      <c r="J403" s="164">
        <v>43229</v>
      </c>
      <c r="K403" s="157" t="s">
        <v>301</v>
      </c>
      <c r="L403" s="165" t="s">
        <v>169</v>
      </c>
      <c r="M403" s="179"/>
      <c r="N403" s="165" t="s">
        <v>72</v>
      </c>
      <c r="O403" s="157" t="s">
        <v>66</v>
      </c>
      <c r="P403" s="157" t="s">
        <v>36</v>
      </c>
    </row>
    <row r="404" spans="1:16" s="25" customFormat="1" x14ac:dyDescent="0.25">
      <c r="A404" s="165" t="s">
        <v>1677</v>
      </c>
      <c r="B404" s="165" t="s">
        <v>1678</v>
      </c>
      <c r="C404" s="165" t="s">
        <v>1679</v>
      </c>
      <c r="D404" s="165" t="s">
        <v>75</v>
      </c>
      <c r="E404" s="178">
        <v>20.99</v>
      </c>
      <c r="F404" s="180">
        <v>62.97</v>
      </c>
      <c r="G404" s="165" t="s">
        <v>1680</v>
      </c>
      <c r="H404" s="179" t="s">
        <v>205</v>
      </c>
      <c r="I404" s="161"/>
      <c r="J404" s="164">
        <v>42804</v>
      </c>
      <c r="K404" s="157" t="s">
        <v>301</v>
      </c>
      <c r="L404" s="165" t="s">
        <v>169</v>
      </c>
      <c r="M404" s="179"/>
      <c r="N404" s="165" t="s">
        <v>72</v>
      </c>
      <c r="O404" s="157" t="s">
        <v>66</v>
      </c>
      <c r="P404" s="157" t="s">
        <v>36</v>
      </c>
    </row>
    <row r="405" spans="1:16" s="25" customFormat="1" x14ac:dyDescent="0.25">
      <c r="A405" s="165" t="s">
        <v>1681</v>
      </c>
      <c r="B405" s="165" t="s">
        <v>1682</v>
      </c>
      <c r="C405" s="165" t="s">
        <v>1683</v>
      </c>
      <c r="D405" s="165" t="s">
        <v>75</v>
      </c>
      <c r="E405" s="178">
        <v>12.99</v>
      </c>
      <c r="F405" s="180">
        <v>38.97</v>
      </c>
      <c r="G405" s="165" t="s">
        <v>1684</v>
      </c>
      <c r="H405" s="179" t="s">
        <v>592</v>
      </c>
      <c r="I405" s="161"/>
      <c r="J405" s="164">
        <v>42804</v>
      </c>
      <c r="K405" s="157" t="s">
        <v>301</v>
      </c>
      <c r="L405" s="165" t="s">
        <v>169</v>
      </c>
      <c r="M405" s="179"/>
      <c r="N405" s="165" t="s">
        <v>72</v>
      </c>
      <c r="O405" s="157" t="s">
        <v>66</v>
      </c>
      <c r="P405" s="157" t="s">
        <v>36</v>
      </c>
    </row>
    <row r="406" spans="1:16" s="25" customFormat="1" x14ac:dyDescent="0.25">
      <c r="A406" s="165" t="s">
        <v>1685</v>
      </c>
      <c r="B406" s="165" t="s">
        <v>1686</v>
      </c>
      <c r="C406" s="165" t="s">
        <v>1687</v>
      </c>
      <c r="D406" s="165" t="s">
        <v>75</v>
      </c>
      <c r="E406" s="178">
        <v>15.99</v>
      </c>
      <c r="F406" s="180">
        <v>47.97</v>
      </c>
      <c r="G406" s="165" t="s">
        <v>1688</v>
      </c>
      <c r="H406" s="179" t="s">
        <v>342</v>
      </c>
      <c r="I406" s="161"/>
      <c r="J406" s="164">
        <v>43231</v>
      </c>
      <c r="K406" s="157" t="s">
        <v>301</v>
      </c>
      <c r="L406" s="165" t="s">
        <v>169</v>
      </c>
      <c r="M406" s="179"/>
      <c r="N406" s="165" t="s">
        <v>72</v>
      </c>
      <c r="O406" s="157" t="s">
        <v>66</v>
      </c>
      <c r="P406" s="157" t="s">
        <v>36</v>
      </c>
    </row>
    <row r="407" spans="1:16" s="25" customFormat="1" x14ac:dyDescent="0.25">
      <c r="A407" s="157" t="s">
        <v>1689</v>
      </c>
      <c r="B407" s="157" t="s">
        <v>1690</v>
      </c>
      <c r="C407" s="157" t="s">
        <v>1691</v>
      </c>
      <c r="D407" s="157"/>
      <c r="E407" s="159">
        <v>26.9</v>
      </c>
      <c r="F407" s="199">
        <v>269</v>
      </c>
      <c r="G407" s="157" t="s">
        <v>1692</v>
      </c>
      <c r="H407" s="160">
        <v>4</v>
      </c>
      <c r="I407" s="160"/>
      <c r="J407" s="187">
        <v>45632</v>
      </c>
      <c r="K407" s="157" t="s">
        <v>129</v>
      </c>
      <c r="L407" s="157" t="s">
        <v>124</v>
      </c>
      <c r="M407" s="160"/>
      <c r="N407" s="157" t="s">
        <v>65</v>
      </c>
      <c r="O407" s="157" t="s">
        <v>66</v>
      </c>
      <c r="P407" s="157" t="s">
        <v>43</v>
      </c>
    </row>
    <row r="408" spans="1:16" s="25" customFormat="1" x14ac:dyDescent="0.25">
      <c r="A408" s="165" t="s">
        <v>1693</v>
      </c>
      <c r="B408" s="165" t="s">
        <v>1694</v>
      </c>
      <c r="C408" s="165" t="s">
        <v>1695</v>
      </c>
      <c r="D408" s="165"/>
      <c r="E408" s="178">
        <v>28.9</v>
      </c>
      <c r="F408" s="180">
        <v>289</v>
      </c>
      <c r="G408" s="165" t="s">
        <v>1696</v>
      </c>
      <c r="H408" s="179">
        <v>1</v>
      </c>
      <c r="I408" s="161"/>
      <c r="J408" s="164">
        <v>45237</v>
      </c>
      <c r="K408" s="157" t="s">
        <v>83</v>
      </c>
      <c r="L408" s="165" t="s">
        <v>314</v>
      </c>
      <c r="M408" s="179"/>
      <c r="N408" s="165" t="s">
        <v>72</v>
      </c>
      <c r="O408" s="157" t="s">
        <v>66</v>
      </c>
      <c r="P408" s="157" t="s">
        <v>43</v>
      </c>
    </row>
    <row r="409" spans="1:16" s="25" customFormat="1" x14ac:dyDescent="0.25">
      <c r="A409" s="157" t="s">
        <v>1697</v>
      </c>
      <c r="B409" s="157" t="s">
        <v>1698</v>
      </c>
      <c r="C409" s="157" t="s">
        <v>1699</v>
      </c>
      <c r="D409" s="157"/>
      <c r="E409" s="159">
        <v>31.99</v>
      </c>
      <c r="F409" s="159">
        <v>320</v>
      </c>
      <c r="G409" s="157" t="s">
        <v>1700</v>
      </c>
      <c r="H409" s="160">
        <v>9</v>
      </c>
      <c r="I409" s="160"/>
      <c r="J409" s="187">
        <v>45051</v>
      </c>
      <c r="K409" s="157"/>
      <c r="L409" s="165" t="s">
        <v>260</v>
      </c>
      <c r="M409" s="160"/>
      <c r="N409" s="165" t="s">
        <v>72</v>
      </c>
      <c r="O409" s="157" t="s">
        <v>66</v>
      </c>
      <c r="P409" s="157" t="s">
        <v>36</v>
      </c>
    </row>
    <row r="410" spans="1:16" s="25" customFormat="1" x14ac:dyDescent="0.25">
      <c r="A410" s="165" t="s">
        <v>1701</v>
      </c>
      <c r="B410" s="165" t="s">
        <v>1702</v>
      </c>
      <c r="C410" s="165" t="s">
        <v>1703</v>
      </c>
      <c r="D410" s="165"/>
      <c r="E410" s="178">
        <v>24</v>
      </c>
      <c r="F410" s="180">
        <v>240</v>
      </c>
      <c r="G410" s="165" t="s">
        <v>1704</v>
      </c>
      <c r="H410" s="179">
        <v>2</v>
      </c>
      <c r="I410" s="161"/>
      <c r="J410" s="164">
        <v>44344</v>
      </c>
      <c r="K410" s="157" t="s">
        <v>255</v>
      </c>
      <c r="L410" s="165" t="s">
        <v>102</v>
      </c>
      <c r="M410" s="179"/>
      <c r="N410" s="157" t="s">
        <v>65</v>
      </c>
      <c r="O410" s="157" t="s">
        <v>66</v>
      </c>
      <c r="P410" s="157" t="s">
        <v>43</v>
      </c>
    </row>
    <row r="411" spans="1:16" s="25" customFormat="1" x14ac:dyDescent="0.25">
      <c r="A411" s="165" t="s">
        <v>1705</v>
      </c>
      <c r="B411" s="165" t="s">
        <v>1706</v>
      </c>
      <c r="C411" s="165" t="s">
        <v>1707</v>
      </c>
      <c r="D411" s="165"/>
      <c r="E411" s="178">
        <v>24.9</v>
      </c>
      <c r="F411" s="180">
        <v>249</v>
      </c>
      <c r="G411" s="165" t="s">
        <v>1708</v>
      </c>
      <c r="H411" s="179">
        <v>3</v>
      </c>
      <c r="I411" s="161"/>
      <c r="J411" s="164">
        <v>44522</v>
      </c>
      <c r="K411" s="157" t="s">
        <v>163</v>
      </c>
      <c r="L411" s="157" t="s">
        <v>422</v>
      </c>
      <c r="M411" s="179"/>
      <c r="N411" s="165" t="s">
        <v>72</v>
      </c>
      <c r="O411" s="157" t="s">
        <v>66</v>
      </c>
      <c r="P411" s="157" t="s">
        <v>43</v>
      </c>
    </row>
    <row r="412" spans="1:16" s="25" customFormat="1" x14ac:dyDescent="0.25">
      <c r="A412" s="165" t="s">
        <v>1709</v>
      </c>
      <c r="B412" s="165" t="s">
        <v>1710</v>
      </c>
      <c r="C412" s="165" t="s">
        <v>1711</v>
      </c>
      <c r="D412" s="165"/>
      <c r="E412" s="178">
        <v>39.9</v>
      </c>
      <c r="F412" s="180">
        <v>399</v>
      </c>
      <c r="G412" s="165" t="s">
        <v>1712</v>
      </c>
      <c r="H412" s="179">
        <v>2</v>
      </c>
      <c r="I412" s="161"/>
      <c r="J412" s="164">
        <v>45331</v>
      </c>
      <c r="K412" s="157" t="s">
        <v>1713</v>
      </c>
      <c r="L412" s="165" t="s">
        <v>409</v>
      </c>
      <c r="M412" s="179"/>
      <c r="N412" s="157" t="s">
        <v>65</v>
      </c>
      <c r="O412" s="157" t="s">
        <v>66</v>
      </c>
      <c r="P412" s="157" t="s">
        <v>45</v>
      </c>
    </row>
    <row r="413" spans="1:16" s="25" customFormat="1" x14ac:dyDescent="0.25">
      <c r="A413" s="165" t="s">
        <v>1714</v>
      </c>
      <c r="B413" s="165" t="s">
        <v>1715</v>
      </c>
      <c r="C413" s="165" t="s">
        <v>1716</v>
      </c>
      <c r="D413" s="165"/>
      <c r="E413" s="178">
        <v>29.9</v>
      </c>
      <c r="F413" s="180">
        <v>299</v>
      </c>
      <c r="G413" s="165" t="s">
        <v>1717</v>
      </c>
      <c r="H413" s="179">
        <v>5</v>
      </c>
      <c r="I413" s="161"/>
      <c r="J413" s="164">
        <v>45156</v>
      </c>
      <c r="K413" s="157" t="s">
        <v>560</v>
      </c>
      <c r="L413" s="165" t="s">
        <v>314</v>
      </c>
      <c r="M413" s="179"/>
      <c r="N413" s="165" t="s">
        <v>72</v>
      </c>
      <c r="O413" s="157" t="s">
        <v>66</v>
      </c>
      <c r="P413" s="157" t="s">
        <v>43</v>
      </c>
    </row>
    <row r="414" spans="1:16" s="25" customFormat="1" x14ac:dyDescent="0.25">
      <c r="A414" s="165" t="s">
        <v>1718</v>
      </c>
      <c r="B414" s="165" t="s">
        <v>1719</v>
      </c>
      <c r="C414" s="165" t="s">
        <v>1720</v>
      </c>
      <c r="D414" s="165"/>
      <c r="E414" s="178">
        <v>19</v>
      </c>
      <c r="F414" s="180">
        <v>190</v>
      </c>
      <c r="G414" s="165" t="s">
        <v>1721</v>
      </c>
      <c r="H414" s="179">
        <v>1</v>
      </c>
      <c r="I414" s="161"/>
      <c r="J414" s="164">
        <v>45254</v>
      </c>
      <c r="K414" s="157" t="s">
        <v>255</v>
      </c>
      <c r="L414" s="165" t="s">
        <v>102</v>
      </c>
      <c r="M414" s="179"/>
      <c r="N414" s="157" t="s">
        <v>65</v>
      </c>
      <c r="O414" s="157" t="s">
        <v>66</v>
      </c>
      <c r="P414" s="157" t="s">
        <v>43</v>
      </c>
    </row>
    <row r="415" spans="1:16" s="25" customFormat="1" x14ac:dyDescent="0.25">
      <c r="A415" s="172" t="s">
        <v>1722</v>
      </c>
      <c r="B415" s="172" t="s">
        <v>1723</v>
      </c>
      <c r="C415" s="172"/>
      <c r="D415" s="172" t="s">
        <v>75</v>
      </c>
      <c r="E415" s="174">
        <v>24.9</v>
      </c>
      <c r="F415" s="181">
        <v>249</v>
      </c>
      <c r="G415" s="172" t="s">
        <v>1724</v>
      </c>
      <c r="H415" s="175">
        <v>5</v>
      </c>
      <c r="I415" s="170" t="s">
        <v>75</v>
      </c>
      <c r="J415" s="176">
        <v>45901</v>
      </c>
      <c r="K415" s="166" t="s">
        <v>255</v>
      </c>
      <c r="L415" s="172" t="s">
        <v>28</v>
      </c>
      <c r="M415" s="173" t="s">
        <v>79</v>
      </c>
      <c r="N415" s="172" t="s">
        <v>27</v>
      </c>
      <c r="O415" s="166" t="s">
        <v>66</v>
      </c>
      <c r="P415" s="166" t="s">
        <v>43</v>
      </c>
    </row>
    <row r="416" spans="1:16" s="25" customFormat="1" x14ac:dyDescent="0.25">
      <c r="A416" s="165" t="s">
        <v>1725</v>
      </c>
      <c r="B416" s="165" t="s">
        <v>1726</v>
      </c>
      <c r="C416" s="165" t="s">
        <v>1727</v>
      </c>
      <c r="D416" s="165"/>
      <c r="E416" s="178">
        <v>28.99</v>
      </c>
      <c r="F416" s="180">
        <v>289.89999999999998</v>
      </c>
      <c r="G416" s="165" t="s">
        <v>1728</v>
      </c>
      <c r="H416" s="179">
        <v>2</v>
      </c>
      <c r="I416" s="161"/>
      <c r="J416" s="164">
        <v>44096</v>
      </c>
      <c r="K416" s="157" t="s">
        <v>66</v>
      </c>
      <c r="L416" s="165" t="s">
        <v>169</v>
      </c>
      <c r="M416" s="179"/>
      <c r="N416" s="165" t="s">
        <v>72</v>
      </c>
      <c r="O416" s="157" t="s">
        <v>66</v>
      </c>
      <c r="P416" s="157" t="s">
        <v>36</v>
      </c>
    </row>
    <row r="417" spans="1:16" s="25" customFormat="1" x14ac:dyDescent="0.25">
      <c r="A417" s="165" t="s">
        <v>1729</v>
      </c>
      <c r="B417" s="165" t="s">
        <v>1730</v>
      </c>
      <c r="C417" s="165" t="s">
        <v>1731</v>
      </c>
      <c r="D417" s="165"/>
      <c r="E417" s="178">
        <v>23.99</v>
      </c>
      <c r="F417" s="180">
        <v>239.89999999999998</v>
      </c>
      <c r="G417" s="165" t="s">
        <v>1732</v>
      </c>
      <c r="H417" s="179">
        <v>8</v>
      </c>
      <c r="I417" s="161"/>
      <c r="J417" s="164">
        <v>44691</v>
      </c>
      <c r="K417" s="157" t="s">
        <v>66</v>
      </c>
      <c r="L417" s="157" t="s">
        <v>422</v>
      </c>
      <c r="M417" s="179"/>
      <c r="N417" s="165" t="s">
        <v>72</v>
      </c>
      <c r="O417" s="157" t="s">
        <v>66</v>
      </c>
      <c r="P417" s="157" t="s">
        <v>36</v>
      </c>
    </row>
    <row r="418" spans="1:16" s="25" customFormat="1" x14ac:dyDescent="0.25">
      <c r="A418" s="165" t="s">
        <v>1733</v>
      </c>
      <c r="B418" s="165" t="s">
        <v>1734</v>
      </c>
      <c r="C418" s="165" t="s">
        <v>1735</v>
      </c>
      <c r="D418" s="165"/>
      <c r="E418" s="178">
        <v>23.99</v>
      </c>
      <c r="F418" s="180">
        <v>239.9</v>
      </c>
      <c r="G418" s="165" t="s">
        <v>1736</v>
      </c>
      <c r="H418" s="179">
        <v>2</v>
      </c>
      <c r="I418" s="161"/>
      <c r="J418" s="164">
        <v>44007</v>
      </c>
      <c r="K418" s="157" t="s">
        <v>66</v>
      </c>
      <c r="L418" s="165" t="s">
        <v>169</v>
      </c>
      <c r="M418" s="179"/>
      <c r="N418" s="165" t="s">
        <v>72</v>
      </c>
      <c r="O418" s="157" t="s">
        <v>66</v>
      </c>
      <c r="P418" s="157" t="s">
        <v>36</v>
      </c>
    </row>
    <row r="419" spans="1:16" s="25" customFormat="1" x14ac:dyDescent="0.25">
      <c r="A419" s="165" t="s">
        <v>1737</v>
      </c>
      <c r="B419" s="165" t="s">
        <v>1738</v>
      </c>
      <c r="C419" s="165"/>
      <c r="D419" s="165" t="s">
        <v>75</v>
      </c>
      <c r="E419" s="178">
        <v>40</v>
      </c>
      <c r="F419" s="180">
        <v>240</v>
      </c>
      <c r="G419" s="165" t="s">
        <v>1739</v>
      </c>
      <c r="H419" s="179">
        <v>1</v>
      </c>
      <c r="I419" s="161" t="s">
        <v>75</v>
      </c>
      <c r="J419" s="164">
        <v>45386</v>
      </c>
      <c r="K419" s="157" t="s">
        <v>458</v>
      </c>
      <c r="L419" s="165" t="s">
        <v>90</v>
      </c>
      <c r="M419" s="179"/>
      <c r="N419" s="157" t="s">
        <v>65</v>
      </c>
      <c r="O419" s="157" t="s">
        <v>66</v>
      </c>
      <c r="P419" s="157" t="s">
        <v>91</v>
      </c>
    </row>
    <row r="420" spans="1:16" s="25" customFormat="1" x14ac:dyDescent="0.25">
      <c r="A420" s="165" t="s">
        <v>1740</v>
      </c>
      <c r="B420" s="165" t="s">
        <v>1741</v>
      </c>
      <c r="C420" s="157" t="s">
        <v>1742</v>
      </c>
      <c r="D420" s="165"/>
      <c r="E420" s="178">
        <v>26.9</v>
      </c>
      <c r="F420" s="180">
        <v>269</v>
      </c>
      <c r="G420" s="165" t="s">
        <v>1743</v>
      </c>
      <c r="H420" s="179">
        <v>9</v>
      </c>
      <c r="I420" s="161"/>
      <c r="J420" s="164">
        <v>45716</v>
      </c>
      <c r="K420" s="157" t="s">
        <v>83</v>
      </c>
      <c r="L420" s="165" t="s">
        <v>71</v>
      </c>
      <c r="M420" s="179"/>
      <c r="N420" s="165" t="s">
        <v>72</v>
      </c>
      <c r="O420" s="157" t="s">
        <v>66</v>
      </c>
      <c r="P420" s="157" t="s">
        <v>43</v>
      </c>
    </row>
    <row r="421" spans="1:16" s="25" customFormat="1" x14ac:dyDescent="0.25">
      <c r="A421" s="165" t="s">
        <v>1744</v>
      </c>
      <c r="B421" s="165" t="s">
        <v>1745</v>
      </c>
      <c r="C421" s="165" t="s">
        <v>1746</v>
      </c>
      <c r="D421" s="165"/>
      <c r="E421" s="178">
        <v>50</v>
      </c>
      <c r="F421" s="180">
        <v>300</v>
      </c>
      <c r="G421" s="165" t="s">
        <v>1747</v>
      </c>
      <c r="H421" s="179">
        <v>4</v>
      </c>
      <c r="I421" s="161"/>
      <c r="J421" s="164">
        <v>44684</v>
      </c>
      <c r="K421" s="157"/>
      <c r="L421" s="165" t="s">
        <v>90</v>
      </c>
      <c r="M421" s="179"/>
      <c r="N421" s="157" t="s">
        <v>65</v>
      </c>
      <c r="O421" s="157" t="s">
        <v>66</v>
      </c>
      <c r="P421" s="157" t="s">
        <v>1748</v>
      </c>
    </row>
    <row r="422" spans="1:16" s="25" customFormat="1" x14ac:dyDescent="0.25">
      <c r="A422" s="172" t="s">
        <v>1749</v>
      </c>
      <c r="B422" s="172" t="s">
        <v>1750</v>
      </c>
      <c r="C422" s="172"/>
      <c r="D422" s="172" t="s">
        <v>75</v>
      </c>
      <c r="E422" s="174">
        <v>25</v>
      </c>
      <c r="F422" s="181">
        <v>250</v>
      </c>
      <c r="G422" s="172" t="s">
        <v>1751</v>
      </c>
      <c r="H422" s="175">
        <v>1</v>
      </c>
      <c r="I422" s="170" t="s">
        <v>75</v>
      </c>
      <c r="J422" s="176">
        <v>45992</v>
      </c>
      <c r="K422" s="166" t="s">
        <v>463</v>
      </c>
      <c r="L422" s="172" t="s">
        <v>29</v>
      </c>
      <c r="M422" s="173" t="s">
        <v>79</v>
      </c>
      <c r="N422" s="172" t="s">
        <v>27</v>
      </c>
      <c r="O422" s="166" t="s">
        <v>66</v>
      </c>
      <c r="P422" s="166" t="s">
        <v>43</v>
      </c>
    </row>
    <row r="423" spans="1:16" s="25" customFormat="1" x14ac:dyDescent="0.25">
      <c r="A423" s="165" t="s">
        <v>1752</v>
      </c>
      <c r="B423" s="165" t="s">
        <v>1753</v>
      </c>
      <c r="C423" s="157" t="s">
        <v>1754</v>
      </c>
      <c r="D423" s="165" t="s">
        <v>75</v>
      </c>
      <c r="E423" s="178">
        <v>28.99</v>
      </c>
      <c r="F423" s="180">
        <v>86.97</v>
      </c>
      <c r="G423" s="165" t="s">
        <v>1755</v>
      </c>
      <c r="H423" s="179" t="s">
        <v>234</v>
      </c>
      <c r="I423" s="161"/>
      <c r="J423" s="164">
        <v>44055</v>
      </c>
      <c r="K423" s="157" t="s">
        <v>66</v>
      </c>
      <c r="L423" s="165" t="s">
        <v>169</v>
      </c>
      <c r="M423" s="179"/>
      <c r="N423" s="165" t="s">
        <v>72</v>
      </c>
      <c r="O423" s="157" t="s">
        <v>66</v>
      </c>
      <c r="P423" s="157" t="s">
        <v>36</v>
      </c>
    </row>
    <row r="424" spans="1:16" s="25" customFormat="1" x14ac:dyDescent="0.25">
      <c r="A424" s="172" t="s">
        <v>1756</v>
      </c>
      <c r="B424" s="172" t="s">
        <v>1757</v>
      </c>
      <c r="C424" s="172"/>
      <c r="D424" s="172" t="s">
        <v>75</v>
      </c>
      <c r="E424" s="174">
        <v>24.9</v>
      </c>
      <c r="F424" s="181">
        <v>249</v>
      </c>
      <c r="G424" s="172" t="s">
        <v>1758</v>
      </c>
      <c r="H424" s="175">
        <v>1</v>
      </c>
      <c r="I424" s="170" t="s">
        <v>75</v>
      </c>
      <c r="J424" s="176">
        <v>45992</v>
      </c>
      <c r="K424" s="166" t="s">
        <v>129</v>
      </c>
      <c r="L424" s="172" t="s">
        <v>250</v>
      </c>
      <c r="M424" s="173" t="s">
        <v>79</v>
      </c>
      <c r="N424" s="172" t="s">
        <v>27</v>
      </c>
      <c r="O424" s="166" t="s">
        <v>66</v>
      </c>
      <c r="P424" s="166" t="s">
        <v>43</v>
      </c>
    </row>
    <row r="425" spans="1:16" s="25" customFormat="1" x14ac:dyDescent="0.25">
      <c r="A425" s="157" t="s">
        <v>1759</v>
      </c>
      <c r="B425" s="157" t="s">
        <v>1760</v>
      </c>
      <c r="C425" s="157" t="s">
        <v>1761</v>
      </c>
      <c r="D425" s="157"/>
      <c r="E425" s="159">
        <v>39</v>
      </c>
      <c r="F425" s="159">
        <v>390</v>
      </c>
      <c r="G425" s="157" t="s">
        <v>1762</v>
      </c>
      <c r="H425" s="160">
        <v>1</v>
      </c>
      <c r="I425" s="160"/>
      <c r="J425" s="187">
        <v>44382</v>
      </c>
      <c r="K425" s="157" t="s">
        <v>66</v>
      </c>
      <c r="L425" s="165" t="s">
        <v>1763</v>
      </c>
      <c r="M425" s="160"/>
      <c r="N425" s="157" t="s">
        <v>65</v>
      </c>
      <c r="O425" s="157" t="s">
        <v>66</v>
      </c>
      <c r="P425" s="157" t="s">
        <v>1603</v>
      </c>
    </row>
    <row r="426" spans="1:16" s="25" customFormat="1" x14ac:dyDescent="0.25">
      <c r="A426" s="172" t="s">
        <v>1764</v>
      </c>
      <c r="B426" s="172" t="s">
        <v>1765</v>
      </c>
      <c r="C426" s="166"/>
      <c r="D426" s="172" t="s">
        <v>75</v>
      </c>
      <c r="E426" s="174">
        <v>22</v>
      </c>
      <c r="F426" s="181">
        <v>220</v>
      </c>
      <c r="G426" s="172" t="s">
        <v>1766</v>
      </c>
      <c r="H426" s="175">
        <v>1</v>
      </c>
      <c r="I426" s="170" t="s">
        <v>75</v>
      </c>
      <c r="J426" s="176">
        <v>45992</v>
      </c>
      <c r="K426" s="166" t="s">
        <v>180</v>
      </c>
      <c r="L426" s="172" t="s">
        <v>32</v>
      </c>
      <c r="M426" s="173" t="s">
        <v>79</v>
      </c>
      <c r="N426" s="172" t="s">
        <v>27</v>
      </c>
      <c r="O426" s="166" t="s">
        <v>66</v>
      </c>
      <c r="P426" s="166" t="s">
        <v>43</v>
      </c>
    </row>
    <row r="427" spans="1:16" s="25" customFormat="1" x14ac:dyDescent="0.25">
      <c r="A427" s="165" t="s">
        <v>1767</v>
      </c>
      <c r="B427" s="165" t="s">
        <v>1768</v>
      </c>
      <c r="C427" s="165" t="s">
        <v>1769</v>
      </c>
      <c r="D427" s="165" t="s">
        <v>75</v>
      </c>
      <c r="E427" s="178">
        <v>35.99</v>
      </c>
      <c r="F427" s="180">
        <v>107.97</v>
      </c>
      <c r="G427" s="165" t="s">
        <v>1770</v>
      </c>
      <c r="H427" s="179" t="s">
        <v>234</v>
      </c>
      <c r="I427" s="161"/>
      <c r="J427" s="164">
        <v>44508</v>
      </c>
      <c r="K427" s="157" t="s">
        <v>66</v>
      </c>
      <c r="L427" s="165" t="s">
        <v>169</v>
      </c>
      <c r="M427" s="179"/>
      <c r="N427" s="165" t="s">
        <v>57</v>
      </c>
      <c r="O427" s="165" t="s">
        <v>414</v>
      </c>
      <c r="P427" s="157" t="s">
        <v>36</v>
      </c>
    </row>
    <row r="428" spans="1:16" s="25" customFormat="1" x14ac:dyDescent="0.25">
      <c r="A428" s="172" t="s">
        <v>1771</v>
      </c>
      <c r="B428" s="172" t="s">
        <v>1772</v>
      </c>
      <c r="C428" s="172"/>
      <c r="D428" s="172" t="s">
        <v>75</v>
      </c>
      <c r="E428" s="174">
        <v>29.9</v>
      </c>
      <c r="F428" s="181">
        <v>299</v>
      </c>
      <c r="G428" s="172" t="s">
        <v>1773</v>
      </c>
      <c r="H428" s="175">
        <v>2</v>
      </c>
      <c r="I428" s="170" t="s">
        <v>75</v>
      </c>
      <c r="J428" s="176">
        <v>45992</v>
      </c>
      <c r="K428" s="166" t="s">
        <v>560</v>
      </c>
      <c r="L428" s="166" t="s">
        <v>112</v>
      </c>
      <c r="M428" s="173" t="s">
        <v>79</v>
      </c>
      <c r="N428" s="172" t="s">
        <v>37</v>
      </c>
      <c r="O428" s="166" t="s">
        <v>66</v>
      </c>
      <c r="P428" s="166" t="s">
        <v>43</v>
      </c>
    </row>
    <row r="429" spans="1:16" s="25" customFormat="1" x14ac:dyDescent="0.25">
      <c r="A429" s="172" t="s">
        <v>1774</v>
      </c>
      <c r="B429" s="172" t="s">
        <v>1775</v>
      </c>
      <c r="C429" s="172"/>
      <c r="D429" s="172" t="s">
        <v>75</v>
      </c>
      <c r="E429" s="174">
        <v>27.9</v>
      </c>
      <c r="F429" s="181">
        <v>279</v>
      </c>
      <c r="G429" s="172" t="s">
        <v>1776</v>
      </c>
      <c r="H429" s="175">
        <v>7</v>
      </c>
      <c r="I429" s="170" t="s">
        <v>75</v>
      </c>
      <c r="J429" s="176">
        <v>45922</v>
      </c>
      <c r="K429" s="166" t="s">
        <v>83</v>
      </c>
      <c r="L429" s="166" t="s">
        <v>112</v>
      </c>
      <c r="M429" s="173" t="s">
        <v>79</v>
      </c>
      <c r="N429" s="172" t="s">
        <v>37</v>
      </c>
      <c r="O429" s="166" t="s">
        <v>66</v>
      </c>
      <c r="P429" s="166" t="s">
        <v>43</v>
      </c>
    </row>
    <row r="430" spans="1:16" s="25" customFormat="1" x14ac:dyDescent="0.25">
      <c r="A430" s="157" t="s">
        <v>1777</v>
      </c>
      <c r="B430" s="157" t="s">
        <v>1778</v>
      </c>
      <c r="C430" s="157" t="s">
        <v>1779</v>
      </c>
      <c r="D430" s="157"/>
      <c r="E430" s="159">
        <v>34</v>
      </c>
      <c r="F430" s="159">
        <v>340</v>
      </c>
      <c r="G430" s="157" t="s">
        <v>1780</v>
      </c>
      <c r="H430" s="160">
        <v>4</v>
      </c>
      <c r="I430" s="160"/>
      <c r="J430" s="187">
        <v>44791</v>
      </c>
      <c r="K430" s="157" t="s">
        <v>1781</v>
      </c>
      <c r="L430" s="165" t="s">
        <v>1763</v>
      </c>
      <c r="M430" s="160"/>
      <c r="N430" s="157" t="s">
        <v>65</v>
      </c>
      <c r="O430" s="157" t="s">
        <v>66</v>
      </c>
      <c r="P430" s="157" t="s">
        <v>1603</v>
      </c>
    </row>
    <row r="431" spans="1:16" s="25" customFormat="1" x14ac:dyDescent="0.25">
      <c r="A431" s="157" t="s">
        <v>1782</v>
      </c>
      <c r="B431" s="157" t="s">
        <v>1783</v>
      </c>
      <c r="C431" s="157" t="s">
        <v>1784</v>
      </c>
      <c r="D431" s="157"/>
      <c r="E431" s="159">
        <v>26</v>
      </c>
      <c r="F431" s="159">
        <v>260</v>
      </c>
      <c r="G431" s="157" t="s">
        <v>1785</v>
      </c>
      <c r="H431" s="160">
        <v>1</v>
      </c>
      <c r="I431" s="160"/>
      <c r="J431" s="187">
        <v>44494</v>
      </c>
      <c r="K431" s="157" t="s">
        <v>1781</v>
      </c>
      <c r="L431" s="165" t="s">
        <v>1763</v>
      </c>
      <c r="M431" s="160"/>
      <c r="N431" s="157" t="s">
        <v>65</v>
      </c>
      <c r="O431" s="157" t="s">
        <v>66</v>
      </c>
      <c r="P431" s="157" t="s">
        <v>1603</v>
      </c>
    </row>
    <row r="432" spans="1:16" s="25" customFormat="1" x14ac:dyDescent="0.25">
      <c r="A432" s="165" t="s">
        <v>1786</v>
      </c>
      <c r="B432" s="165" t="s">
        <v>1787</v>
      </c>
      <c r="C432" s="157" t="s">
        <v>1788</v>
      </c>
      <c r="D432" s="165" t="s">
        <v>75</v>
      </c>
      <c r="E432" s="178">
        <v>15.99</v>
      </c>
      <c r="F432" s="180">
        <v>47.97</v>
      </c>
      <c r="G432" s="165" t="s">
        <v>1789</v>
      </c>
      <c r="H432" s="179" t="s">
        <v>195</v>
      </c>
      <c r="I432" s="179"/>
      <c r="J432" s="164">
        <v>43756</v>
      </c>
      <c r="K432" s="165" t="s">
        <v>1539</v>
      </c>
      <c r="L432" s="165" t="s">
        <v>169</v>
      </c>
      <c r="M432" s="179"/>
      <c r="N432" s="165" t="s">
        <v>72</v>
      </c>
      <c r="O432" s="157" t="s">
        <v>66</v>
      </c>
      <c r="P432" s="157" t="s">
        <v>36</v>
      </c>
    </row>
    <row r="433" spans="1:16" s="25" customFormat="1" x14ac:dyDescent="0.25">
      <c r="A433" s="157" t="s">
        <v>1790</v>
      </c>
      <c r="B433" s="157" t="s">
        <v>1791</v>
      </c>
      <c r="C433" s="157" t="s">
        <v>1792</v>
      </c>
      <c r="D433" s="157" t="s">
        <v>75</v>
      </c>
      <c r="E433" s="159">
        <v>18.989999999999998</v>
      </c>
      <c r="F433" s="159">
        <v>56.97</v>
      </c>
      <c r="G433" s="157" t="s">
        <v>1793</v>
      </c>
      <c r="H433" s="160" t="s">
        <v>342</v>
      </c>
      <c r="I433" s="160"/>
      <c r="J433" s="187">
        <v>44180</v>
      </c>
      <c r="K433" s="157" t="s">
        <v>66</v>
      </c>
      <c r="L433" s="165" t="s">
        <v>169</v>
      </c>
      <c r="M433" s="160"/>
      <c r="N433" s="165" t="s">
        <v>72</v>
      </c>
      <c r="O433" s="157" t="s">
        <v>66</v>
      </c>
      <c r="P433" s="157" t="s">
        <v>36</v>
      </c>
    </row>
    <row r="434" spans="1:16" s="25" customFormat="1" x14ac:dyDescent="0.25">
      <c r="A434" s="157" t="s">
        <v>1794</v>
      </c>
      <c r="B434" s="157" t="s">
        <v>1795</v>
      </c>
      <c r="C434" s="157" t="s">
        <v>1796</v>
      </c>
      <c r="D434" s="157"/>
      <c r="E434" s="159">
        <v>24</v>
      </c>
      <c r="F434" s="159">
        <v>240</v>
      </c>
      <c r="G434" s="157" t="s">
        <v>1797</v>
      </c>
      <c r="H434" s="160">
        <v>2</v>
      </c>
      <c r="I434" s="160"/>
      <c r="J434" s="187">
        <v>45057</v>
      </c>
      <c r="K434" s="157" t="s">
        <v>1781</v>
      </c>
      <c r="L434" s="165" t="s">
        <v>1763</v>
      </c>
      <c r="M434" s="160"/>
      <c r="N434" s="157" t="s">
        <v>65</v>
      </c>
      <c r="O434" s="157" t="s">
        <v>66</v>
      </c>
      <c r="P434" s="157" t="s">
        <v>1603</v>
      </c>
    </row>
    <row r="435" spans="1:16" s="25" customFormat="1" x14ac:dyDescent="0.25">
      <c r="A435" s="157" t="s">
        <v>1798</v>
      </c>
      <c r="B435" s="157" t="s">
        <v>1799</v>
      </c>
      <c r="C435" s="25" t="s">
        <v>1800</v>
      </c>
      <c r="D435" s="157"/>
      <c r="E435" s="159">
        <v>24</v>
      </c>
      <c r="F435" s="159">
        <v>240</v>
      </c>
      <c r="G435" s="157" t="s">
        <v>1801</v>
      </c>
      <c r="H435" s="160">
        <v>4</v>
      </c>
      <c r="I435" s="160"/>
      <c r="J435" s="187">
        <v>45559</v>
      </c>
      <c r="K435" s="157" t="s">
        <v>1781</v>
      </c>
      <c r="L435" s="165" t="s">
        <v>1763</v>
      </c>
      <c r="M435" s="160"/>
      <c r="N435" s="157" t="s">
        <v>65</v>
      </c>
      <c r="O435" s="157" t="s">
        <v>66</v>
      </c>
      <c r="P435" s="157" t="s">
        <v>1603</v>
      </c>
    </row>
    <row r="436" spans="1:16" s="25" customFormat="1" x14ac:dyDescent="0.25">
      <c r="A436" s="165" t="s">
        <v>1802</v>
      </c>
      <c r="B436" s="165" t="s">
        <v>1803</v>
      </c>
      <c r="C436" s="157" t="s">
        <v>1804</v>
      </c>
      <c r="D436" s="165"/>
      <c r="E436" s="178">
        <v>24</v>
      </c>
      <c r="F436" s="180">
        <v>240</v>
      </c>
      <c r="G436" s="157" t="s">
        <v>1805</v>
      </c>
      <c r="H436" s="179">
        <v>4</v>
      </c>
      <c r="I436" s="179"/>
      <c r="J436" s="164">
        <v>45561</v>
      </c>
      <c r="K436" s="165" t="s">
        <v>1781</v>
      </c>
      <c r="L436" s="165" t="s">
        <v>1763</v>
      </c>
      <c r="M436" s="179"/>
      <c r="N436" s="157" t="s">
        <v>65</v>
      </c>
      <c r="O436" s="157" t="s">
        <v>66</v>
      </c>
      <c r="P436" s="157" t="s">
        <v>1603</v>
      </c>
    </row>
    <row r="437" spans="1:16" s="25" customFormat="1" x14ac:dyDescent="0.25">
      <c r="A437" s="165" t="s">
        <v>1806</v>
      </c>
      <c r="B437" s="165" t="s">
        <v>1807</v>
      </c>
      <c r="C437" s="165" t="s">
        <v>1808</v>
      </c>
      <c r="D437" s="165"/>
      <c r="E437" s="178">
        <v>29.9</v>
      </c>
      <c r="F437" s="180">
        <v>299</v>
      </c>
      <c r="G437" s="165" t="s">
        <v>1809</v>
      </c>
      <c r="H437" s="179">
        <v>4</v>
      </c>
      <c r="I437" s="161"/>
      <c r="J437" s="164">
        <v>45624</v>
      </c>
      <c r="K437" s="157" t="s">
        <v>1781</v>
      </c>
      <c r="L437" s="165" t="s">
        <v>1763</v>
      </c>
      <c r="M437" s="179"/>
      <c r="N437" s="157" t="s">
        <v>65</v>
      </c>
      <c r="O437" s="157" t="s">
        <v>66</v>
      </c>
      <c r="P437" s="157" t="s">
        <v>43</v>
      </c>
    </row>
    <row r="438" spans="1:16" s="25" customFormat="1" x14ac:dyDescent="0.25">
      <c r="A438" s="165" t="s">
        <v>1810</v>
      </c>
      <c r="B438" s="165" t="s">
        <v>1811</v>
      </c>
      <c r="C438" s="165" t="s">
        <v>1812</v>
      </c>
      <c r="D438" s="165"/>
      <c r="E438" s="178">
        <v>24</v>
      </c>
      <c r="F438" s="180">
        <v>240</v>
      </c>
      <c r="G438" s="165" t="s">
        <v>1813</v>
      </c>
      <c r="H438" s="179">
        <v>3</v>
      </c>
      <c r="I438" s="161"/>
      <c r="J438" s="164">
        <v>44308</v>
      </c>
      <c r="K438" s="157" t="s">
        <v>1781</v>
      </c>
      <c r="L438" s="165" t="s">
        <v>1763</v>
      </c>
      <c r="M438" s="179"/>
      <c r="N438" s="157" t="s">
        <v>65</v>
      </c>
      <c r="O438" s="157" t="s">
        <v>66</v>
      </c>
      <c r="P438" s="157" t="s">
        <v>1603</v>
      </c>
    </row>
    <row r="439" spans="1:16" s="25" customFormat="1" x14ac:dyDescent="0.25">
      <c r="A439" s="157" t="s">
        <v>1814</v>
      </c>
      <c r="B439" s="157" t="s">
        <v>1815</v>
      </c>
      <c r="C439" s="157" t="s">
        <v>1816</v>
      </c>
      <c r="D439" s="157"/>
      <c r="E439" s="159">
        <v>26</v>
      </c>
      <c r="F439" s="159">
        <v>260</v>
      </c>
      <c r="G439" s="157" t="s">
        <v>1817</v>
      </c>
      <c r="H439" s="160">
        <v>8</v>
      </c>
      <c r="I439" s="160"/>
      <c r="J439" s="187">
        <v>44512</v>
      </c>
      <c r="K439" s="157" t="s">
        <v>66</v>
      </c>
      <c r="L439" s="165" t="s">
        <v>102</v>
      </c>
      <c r="M439" s="160"/>
      <c r="N439" s="157" t="s">
        <v>65</v>
      </c>
      <c r="O439" s="157" t="s">
        <v>66</v>
      </c>
      <c r="P439" s="157" t="s">
        <v>43</v>
      </c>
    </row>
    <row r="440" spans="1:16" s="25" customFormat="1" x14ac:dyDescent="0.25">
      <c r="A440" s="172" t="s">
        <v>1818</v>
      </c>
      <c r="B440" s="172" t="s">
        <v>1819</v>
      </c>
      <c r="C440" s="172"/>
      <c r="D440" s="172" t="s">
        <v>75</v>
      </c>
      <c r="E440" s="174">
        <v>25</v>
      </c>
      <c r="F440" s="181">
        <v>250</v>
      </c>
      <c r="G440" s="172" t="s">
        <v>1820</v>
      </c>
      <c r="H440" s="175">
        <v>7</v>
      </c>
      <c r="I440" s="170" t="s">
        <v>75</v>
      </c>
      <c r="J440" s="176">
        <v>45781</v>
      </c>
      <c r="K440" s="166" t="s">
        <v>274</v>
      </c>
      <c r="L440" s="172" t="s">
        <v>265</v>
      </c>
      <c r="M440" s="173" t="s">
        <v>79</v>
      </c>
      <c r="N440" s="172" t="s">
        <v>37</v>
      </c>
      <c r="O440" s="166" t="s">
        <v>66</v>
      </c>
      <c r="P440" s="166" t="s">
        <v>42</v>
      </c>
    </row>
    <row r="441" spans="1:16" s="25" customFormat="1" x14ac:dyDescent="0.25">
      <c r="A441" s="165" t="s">
        <v>1821</v>
      </c>
      <c r="B441" s="165" t="s">
        <v>1822</v>
      </c>
      <c r="C441" s="165" t="s">
        <v>1823</v>
      </c>
      <c r="D441" s="165" t="s">
        <v>75</v>
      </c>
      <c r="E441" s="178">
        <v>35</v>
      </c>
      <c r="F441" s="180">
        <v>350</v>
      </c>
      <c r="G441" s="165" t="s">
        <v>1824</v>
      </c>
      <c r="H441" s="179">
        <v>3</v>
      </c>
      <c r="I441" s="161"/>
      <c r="J441" s="164">
        <v>45597</v>
      </c>
      <c r="K441" s="157"/>
      <c r="L441" s="165" t="s">
        <v>169</v>
      </c>
      <c r="M441" s="179"/>
      <c r="N441" s="165" t="s">
        <v>72</v>
      </c>
      <c r="O441" s="157" t="s">
        <v>66</v>
      </c>
      <c r="P441" s="157" t="s">
        <v>42</v>
      </c>
    </row>
    <row r="442" spans="1:16" s="25" customFormat="1" x14ac:dyDescent="0.25">
      <c r="A442" s="157" t="s">
        <v>1825</v>
      </c>
      <c r="B442" s="157" t="s">
        <v>1826</v>
      </c>
      <c r="C442" s="157" t="s">
        <v>1827</v>
      </c>
      <c r="D442" s="157"/>
      <c r="E442" s="159">
        <v>26.9</v>
      </c>
      <c r="F442" s="159">
        <v>269</v>
      </c>
      <c r="G442" s="157" t="s">
        <v>1828</v>
      </c>
      <c r="H442" s="160">
        <v>4</v>
      </c>
      <c r="I442" s="160"/>
      <c r="J442" s="187">
        <v>45212</v>
      </c>
      <c r="K442" s="157" t="s">
        <v>163</v>
      </c>
      <c r="L442" s="157" t="s">
        <v>422</v>
      </c>
      <c r="M442" s="160"/>
      <c r="N442" s="165" t="s">
        <v>72</v>
      </c>
      <c r="O442" s="157" t="s">
        <v>66</v>
      </c>
      <c r="P442" s="157" t="s">
        <v>43</v>
      </c>
    </row>
    <row r="443" spans="1:16" s="25" customFormat="1" x14ac:dyDescent="0.25">
      <c r="A443" s="165" t="s">
        <v>1829</v>
      </c>
      <c r="B443" s="165" t="s">
        <v>1830</v>
      </c>
      <c r="C443" s="165" t="s">
        <v>1831</v>
      </c>
      <c r="D443" s="165" t="s">
        <v>75</v>
      </c>
      <c r="E443" s="178">
        <v>38</v>
      </c>
      <c r="F443" s="180">
        <v>114</v>
      </c>
      <c r="G443" s="165" t="s">
        <v>1832</v>
      </c>
      <c r="H443" s="179" t="s">
        <v>234</v>
      </c>
      <c r="I443" s="161"/>
      <c r="J443" s="164">
        <v>41820</v>
      </c>
      <c r="K443" s="157" t="s">
        <v>168</v>
      </c>
      <c r="L443" s="165" t="s">
        <v>169</v>
      </c>
      <c r="M443" s="179"/>
      <c r="N443" s="165" t="s">
        <v>72</v>
      </c>
      <c r="O443" s="157" t="s">
        <v>66</v>
      </c>
      <c r="P443" s="157" t="s">
        <v>36</v>
      </c>
    </row>
    <row r="444" spans="1:16" s="25" customFormat="1" x14ac:dyDescent="0.25">
      <c r="A444" s="165" t="s">
        <v>1833</v>
      </c>
      <c r="B444" s="165" t="s">
        <v>1427</v>
      </c>
      <c r="C444" s="157"/>
      <c r="D444" s="165" t="s">
        <v>75</v>
      </c>
      <c r="E444" s="178">
        <v>25</v>
      </c>
      <c r="F444" s="180">
        <v>250</v>
      </c>
      <c r="G444" s="165" t="s">
        <v>1834</v>
      </c>
      <c r="H444" s="179" t="s">
        <v>1835</v>
      </c>
      <c r="I444" s="161" t="s">
        <v>75</v>
      </c>
      <c r="J444" s="164">
        <v>45597</v>
      </c>
      <c r="K444" s="157" t="s">
        <v>137</v>
      </c>
      <c r="L444" s="165" t="s">
        <v>169</v>
      </c>
      <c r="M444" s="179"/>
      <c r="N444" s="165" t="s">
        <v>57</v>
      </c>
      <c r="O444" s="165" t="s">
        <v>414</v>
      </c>
      <c r="P444" s="157" t="s">
        <v>42</v>
      </c>
    </row>
    <row r="445" spans="1:16" s="25" customFormat="1" x14ac:dyDescent="0.25">
      <c r="A445" s="157" t="s">
        <v>1836</v>
      </c>
      <c r="B445" s="157" t="s">
        <v>1837</v>
      </c>
      <c r="C445" s="157" t="s">
        <v>1838</v>
      </c>
      <c r="D445" s="157"/>
      <c r="E445" s="159">
        <v>24</v>
      </c>
      <c r="F445" s="159">
        <v>240</v>
      </c>
      <c r="G445" s="157" t="s">
        <v>1839</v>
      </c>
      <c r="H445" s="160">
        <v>1</v>
      </c>
      <c r="I445" s="160"/>
      <c r="J445" s="187">
        <v>44816</v>
      </c>
      <c r="K445" s="157" t="s">
        <v>63</v>
      </c>
      <c r="L445" s="165" t="s">
        <v>118</v>
      </c>
      <c r="M445" s="160"/>
      <c r="N445" s="157" t="s">
        <v>65</v>
      </c>
      <c r="O445" s="157" t="s">
        <v>66</v>
      </c>
      <c r="P445" s="157" t="s">
        <v>1603</v>
      </c>
    </row>
    <row r="446" spans="1:16" s="25" customFormat="1" x14ac:dyDescent="0.25">
      <c r="A446" s="157" t="s">
        <v>1840</v>
      </c>
      <c r="B446" s="157" t="s">
        <v>1841</v>
      </c>
      <c r="C446" s="157" t="s">
        <v>1842</v>
      </c>
      <c r="D446" s="157"/>
      <c r="E446" s="159">
        <v>24.9</v>
      </c>
      <c r="F446" s="159">
        <v>249</v>
      </c>
      <c r="G446" s="157" t="s">
        <v>1843</v>
      </c>
      <c r="H446" s="160">
        <v>1</v>
      </c>
      <c r="I446" s="160"/>
      <c r="J446" s="187">
        <v>45618</v>
      </c>
      <c r="K446" s="157"/>
      <c r="L446" s="157" t="s">
        <v>1844</v>
      </c>
      <c r="M446" s="160"/>
      <c r="N446" s="157" t="s">
        <v>65</v>
      </c>
      <c r="O446" s="157" t="s">
        <v>66</v>
      </c>
      <c r="P446" s="157" t="s">
        <v>44</v>
      </c>
    </row>
    <row r="447" spans="1:16" s="25" customFormat="1" x14ac:dyDescent="0.25">
      <c r="A447" s="165" t="s">
        <v>1845</v>
      </c>
      <c r="B447" s="165" t="s">
        <v>1846</v>
      </c>
      <c r="C447" s="165" t="s">
        <v>1847</v>
      </c>
      <c r="D447" s="165"/>
      <c r="E447" s="178">
        <v>36.99</v>
      </c>
      <c r="F447" s="180">
        <v>370</v>
      </c>
      <c r="G447" s="165" t="s">
        <v>1848</v>
      </c>
      <c r="H447" s="179">
        <v>3</v>
      </c>
      <c r="I447" s="161"/>
      <c r="J447" s="164">
        <v>45589</v>
      </c>
      <c r="K447" s="157" t="s">
        <v>66</v>
      </c>
      <c r="L447" s="165" t="s">
        <v>169</v>
      </c>
      <c r="M447" s="179"/>
      <c r="N447" s="157" t="s">
        <v>57</v>
      </c>
      <c r="O447" s="165" t="s">
        <v>175</v>
      </c>
      <c r="P447" s="157" t="s">
        <v>36</v>
      </c>
    </row>
    <row r="448" spans="1:16" s="25" customFormat="1" x14ac:dyDescent="0.25">
      <c r="A448" s="157" t="s">
        <v>1849</v>
      </c>
      <c r="B448" s="157" t="s">
        <v>1850</v>
      </c>
      <c r="C448" s="157"/>
      <c r="D448" s="157"/>
      <c r="E448" s="159">
        <v>34.99</v>
      </c>
      <c r="F448" s="159">
        <v>350</v>
      </c>
      <c r="G448" s="157" t="s">
        <v>1851</v>
      </c>
      <c r="H448" s="160">
        <v>1</v>
      </c>
      <c r="I448" s="160" t="s">
        <v>75</v>
      </c>
      <c r="J448" s="187">
        <v>45894</v>
      </c>
      <c r="K448" s="157"/>
      <c r="L448" s="157" t="s">
        <v>169</v>
      </c>
      <c r="M448" s="160"/>
      <c r="N448" s="157" t="s">
        <v>57</v>
      </c>
      <c r="O448" s="157" t="s">
        <v>606</v>
      </c>
      <c r="P448" s="157" t="s">
        <v>36</v>
      </c>
    </row>
    <row r="449" spans="1:16" s="25" customFormat="1" x14ac:dyDescent="0.25">
      <c r="A449" s="157" t="s">
        <v>1852</v>
      </c>
      <c r="B449" s="157" t="s">
        <v>1853</v>
      </c>
      <c r="C449" s="157" t="s">
        <v>1854</v>
      </c>
      <c r="D449" s="157" t="s">
        <v>75</v>
      </c>
      <c r="E449" s="159">
        <v>33.99</v>
      </c>
      <c r="F449" s="159">
        <v>340</v>
      </c>
      <c r="G449" s="157" t="s">
        <v>1855</v>
      </c>
      <c r="H449" s="160">
        <v>1</v>
      </c>
      <c r="I449" s="160"/>
      <c r="J449" s="187">
        <v>45092</v>
      </c>
      <c r="K449" s="157" t="s">
        <v>66</v>
      </c>
      <c r="L449" s="165" t="s">
        <v>169</v>
      </c>
      <c r="M449" s="160"/>
      <c r="N449" s="165" t="s">
        <v>57</v>
      </c>
      <c r="O449" s="165" t="s">
        <v>175</v>
      </c>
      <c r="P449" s="157" t="s">
        <v>36</v>
      </c>
    </row>
    <row r="450" spans="1:16" s="25" customFormat="1" x14ac:dyDescent="0.25">
      <c r="A450" s="165" t="s">
        <v>1856</v>
      </c>
      <c r="B450" s="165" t="s">
        <v>1857</v>
      </c>
      <c r="C450" s="165" t="s">
        <v>1858</v>
      </c>
      <c r="D450" s="165"/>
      <c r="E450" s="178">
        <v>29</v>
      </c>
      <c r="F450" s="180">
        <v>290</v>
      </c>
      <c r="G450" s="165" t="s">
        <v>1859</v>
      </c>
      <c r="H450" s="179">
        <v>1</v>
      </c>
      <c r="I450" s="161"/>
      <c r="J450" s="164">
        <v>45523</v>
      </c>
      <c r="K450" s="157" t="s">
        <v>586</v>
      </c>
      <c r="L450" s="165" t="s">
        <v>409</v>
      </c>
      <c r="M450" s="179"/>
      <c r="N450" s="157" t="s">
        <v>65</v>
      </c>
      <c r="O450" s="157" t="s">
        <v>66</v>
      </c>
      <c r="P450" s="157" t="s">
        <v>587</v>
      </c>
    </row>
    <row r="451" spans="1:16" s="25" customFormat="1" x14ac:dyDescent="0.25">
      <c r="A451" s="165" t="s">
        <v>1860</v>
      </c>
      <c r="B451" s="165" t="s">
        <v>1861</v>
      </c>
      <c r="C451" s="165" t="s">
        <v>1862</v>
      </c>
      <c r="D451" s="165"/>
      <c r="E451" s="178">
        <v>26.9</v>
      </c>
      <c r="F451" s="180">
        <v>269</v>
      </c>
      <c r="G451" s="165" t="s">
        <v>1863</v>
      </c>
      <c r="H451" s="179">
        <v>5</v>
      </c>
      <c r="I451" s="161"/>
      <c r="J451" s="164">
        <v>44973</v>
      </c>
      <c r="K451" s="157" t="s">
        <v>83</v>
      </c>
      <c r="L451" s="165" t="s">
        <v>403</v>
      </c>
      <c r="M451" s="179"/>
      <c r="N451" s="165" t="s">
        <v>72</v>
      </c>
      <c r="O451" s="157" t="s">
        <v>66</v>
      </c>
      <c r="P451" s="157" t="s">
        <v>43</v>
      </c>
    </row>
    <row r="452" spans="1:16" s="25" customFormat="1" x14ac:dyDescent="0.25">
      <c r="A452" s="166" t="s">
        <v>1864</v>
      </c>
      <c r="B452" s="166" t="s">
        <v>1865</v>
      </c>
      <c r="C452" s="166"/>
      <c r="D452" s="166" t="s">
        <v>75</v>
      </c>
      <c r="E452" s="168">
        <v>29.9</v>
      </c>
      <c r="F452" s="168">
        <v>299</v>
      </c>
      <c r="G452" s="166" t="s">
        <v>1866</v>
      </c>
      <c r="H452" s="169">
        <v>2</v>
      </c>
      <c r="I452" s="169" t="s">
        <v>75</v>
      </c>
      <c r="J452" s="182">
        <v>45930</v>
      </c>
      <c r="K452" s="166" t="s">
        <v>83</v>
      </c>
      <c r="L452" s="166" t="s">
        <v>133</v>
      </c>
      <c r="M452" s="173" t="s">
        <v>79</v>
      </c>
      <c r="N452" s="172" t="s">
        <v>37</v>
      </c>
      <c r="O452" s="166" t="s">
        <v>66</v>
      </c>
      <c r="P452" s="166" t="s">
        <v>43</v>
      </c>
    </row>
    <row r="453" spans="1:16" s="25" customFormat="1" x14ac:dyDescent="0.25">
      <c r="A453" s="165" t="s">
        <v>1867</v>
      </c>
      <c r="B453" s="165" t="s">
        <v>1868</v>
      </c>
      <c r="C453" s="165" t="s">
        <v>1869</v>
      </c>
      <c r="D453" s="165"/>
      <c r="E453" s="178">
        <v>26.9</v>
      </c>
      <c r="F453" s="180">
        <v>269</v>
      </c>
      <c r="G453" s="165" t="s">
        <v>1870</v>
      </c>
      <c r="H453" s="179">
        <v>1</v>
      </c>
      <c r="I453" s="161"/>
      <c r="J453" s="164">
        <v>45777</v>
      </c>
      <c r="K453" s="157" t="s">
        <v>560</v>
      </c>
      <c r="L453" s="165" t="s">
        <v>314</v>
      </c>
      <c r="M453" s="179"/>
      <c r="N453" s="165" t="s">
        <v>72</v>
      </c>
      <c r="O453" s="157" t="s">
        <v>66</v>
      </c>
      <c r="P453" s="157" t="s">
        <v>43</v>
      </c>
    </row>
    <row r="454" spans="1:16" s="25" customFormat="1" x14ac:dyDescent="0.25">
      <c r="A454" s="165" t="s">
        <v>1871</v>
      </c>
      <c r="B454" s="165" t="s">
        <v>1872</v>
      </c>
      <c r="C454" s="165" t="s">
        <v>1873</v>
      </c>
      <c r="D454" s="165"/>
      <c r="E454" s="178">
        <v>29.9</v>
      </c>
      <c r="F454" s="180">
        <v>299</v>
      </c>
      <c r="G454" s="165" t="s">
        <v>1874</v>
      </c>
      <c r="H454" s="179">
        <v>2</v>
      </c>
      <c r="I454" s="161"/>
      <c r="J454" s="164">
        <v>44938</v>
      </c>
      <c r="K454" s="157" t="s">
        <v>163</v>
      </c>
      <c r="L454" s="165" t="s">
        <v>314</v>
      </c>
      <c r="M454" s="179"/>
      <c r="N454" s="165" t="s">
        <v>72</v>
      </c>
      <c r="O454" s="157" t="s">
        <v>66</v>
      </c>
      <c r="P454" s="157" t="s">
        <v>43</v>
      </c>
    </row>
    <row r="455" spans="1:16" s="25" customFormat="1" x14ac:dyDescent="0.25">
      <c r="A455" s="165" t="s">
        <v>1875</v>
      </c>
      <c r="B455" s="165" t="s">
        <v>1876</v>
      </c>
      <c r="C455" s="165" t="s">
        <v>1877</v>
      </c>
      <c r="D455" s="165" t="s">
        <v>75</v>
      </c>
      <c r="E455" s="178">
        <v>16.989999999999998</v>
      </c>
      <c r="F455" s="180">
        <v>169.9</v>
      </c>
      <c r="G455" s="165" t="s">
        <v>1878</v>
      </c>
      <c r="H455" s="179" t="s">
        <v>234</v>
      </c>
      <c r="I455" s="161"/>
      <c r="J455" s="164">
        <v>44363</v>
      </c>
      <c r="K455" s="157" t="s">
        <v>66</v>
      </c>
      <c r="L455" s="165" t="s">
        <v>169</v>
      </c>
      <c r="M455" s="179"/>
      <c r="N455" s="165" t="s">
        <v>72</v>
      </c>
      <c r="O455" s="157" t="s">
        <v>66</v>
      </c>
      <c r="P455" s="157" t="s">
        <v>36</v>
      </c>
    </row>
    <row r="456" spans="1:16" s="25" customFormat="1" x14ac:dyDescent="0.25">
      <c r="A456" s="165" t="s">
        <v>1879</v>
      </c>
      <c r="B456" s="165" t="s">
        <v>1880</v>
      </c>
      <c r="C456" s="157" t="s">
        <v>1881</v>
      </c>
      <c r="D456" s="165" t="s">
        <v>75</v>
      </c>
      <c r="E456" s="178">
        <v>18.989999999999998</v>
      </c>
      <c r="F456" s="180">
        <v>189.9</v>
      </c>
      <c r="G456" s="165" t="s">
        <v>1882</v>
      </c>
      <c r="H456" s="179" t="s">
        <v>234</v>
      </c>
      <c r="I456" s="161"/>
      <c r="J456" s="164">
        <v>43420</v>
      </c>
      <c r="K456" s="157" t="s">
        <v>66</v>
      </c>
      <c r="L456" s="165" t="s">
        <v>169</v>
      </c>
      <c r="M456" s="179"/>
      <c r="N456" s="165" t="s">
        <v>72</v>
      </c>
      <c r="O456" s="157" t="s">
        <v>66</v>
      </c>
      <c r="P456" s="157" t="s">
        <v>36</v>
      </c>
    </row>
    <row r="457" spans="1:16" s="25" customFormat="1" x14ac:dyDescent="0.25">
      <c r="A457" s="157" t="s">
        <v>1883</v>
      </c>
      <c r="B457" s="157" t="s">
        <v>1884</v>
      </c>
      <c r="C457" s="157" t="s">
        <v>1885</v>
      </c>
      <c r="D457" s="157" t="s">
        <v>75</v>
      </c>
      <c r="E457" s="159">
        <v>18.989999999999998</v>
      </c>
      <c r="F457" s="159">
        <v>189.9</v>
      </c>
      <c r="G457" s="157" t="s">
        <v>1886</v>
      </c>
      <c r="H457" s="160" t="s">
        <v>342</v>
      </c>
      <c r="I457" s="160"/>
      <c r="J457" s="187">
        <v>44076</v>
      </c>
      <c r="K457" s="157" t="s">
        <v>66</v>
      </c>
      <c r="L457" s="157" t="s">
        <v>169</v>
      </c>
      <c r="M457" s="160"/>
      <c r="N457" s="165" t="s">
        <v>72</v>
      </c>
      <c r="O457" s="157" t="s">
        <v>66</v>
      </c>
      <c r="P457" s="157" t="s">
        <v>36</v>
      </c>
    </row>
    <row r="458" spans="1:16" s="25" customFormat="1" x14ac:dyDescent="0.25">
      <c r="A458" s="165" t="s">
        <v>1887</v>
      </c>
      <c r="B458" s="165" t="s">
        <v>1888</v>
      </c>
      <c r="C458" s="165" t="s">
        <v>1889</v>
      </c>
      <c r="D458" s="165" t="s">
        <v>75</v>
      </c>
      <c r="E458" s="178">
        <v>21.99</v>
      </c>
      <c r="F458" s="180">
        <v>219.9</v>
      </c>
      <c r="G458" s="165" t="s">
        <v>1890</v>
      </c>
      <c r="H458" s="179" t="s">
        <v>234</v>
      </c>
      <c r="I458" s="161"/>
      <c r="J458" s="164">
        <v>43557</v>
      </c>
      <c r="K458" s="157" t="s">
        <v>66</v>
      </c>
      <c r="L458" s="165" t="s">
        <v>169</v>
      </c>
      <c r="M458" s="179"/>
      <c r="N458" s="165" t="s">
        <v>72</v>
      </c>
      <c r="O458" s="157" t="s">
        <v>66</v>
      </c>
      <c r="P458" s="157" t="s">
        <v>36</v>
      </c>
    </row>
    <row r="459" spans="1:16" s="25" customFormat="1" x14ac:dyDescent="0.25">
      <c r="A459" s="157" t="s">
        <v>1891</v>
      </c>
      <c r="B459" s="157" t="s">
        <v>1892</v>
      </c>
      <c r="C459" s="157" t="s">
        <v>1893</v>
      </c>
      <c r="D459" s="157" t="s">
        <v>75</v>
      </c>
      <c r="E459" s="159">
        <v>21.99</v>
      </c>
      <c r="F459" s="159">
        <v>219.9</v>
      </c>
      <c r="G459" s="157" t="s">
        <v>1894</v>
      </c>
      <c r="H459" s="160" t="s">
        <v>342</v>
      </c>
      <c r="I459" s="160"/>
      <c r="J459" s="187">
        <v>44309</v>
      </c>
      <c r="K459" s="157" t="s">
        <v>66</v>
      </c>
      <c r="L459" s="157" t="s">
        <v>169</v>
      </c>
      <c r="M459" s="160"/>
      <c r="N459" s="165" t="s">
        <v>72</v>
      </c>
      <c r="O459" s="157" t="s">
        <v>66</v>
      </c>
      <c r="P459" s="157" t="s">
        <v>36</v>
      </c>
    </row>
    <row r="460" spans="1:16" s="25" customFormat="1" x14ac:dyDescent="0.25">
      <c r="A460" s="165" t="s">
        <v>1895</v>
      </c>
      <c r="B460" s="165" t="s">
        <v>1896</v>
      </c>
      <c r="C460" s="165" t="s">
        <v>1897</v>
      </c>
      <c r="D460" s="165"/>
      <c r="E460" s="178">
        <v>18.989999999999998</v>
      </c>
      <c r="F460" s="180">
        <v>189.9</v>
      </c>
      <c r="G460" s="165" t="s">
        <v>1898</v>
      </c>
      <c r="H460" s="179">
        <v>1</v>
      </c>
      <c r="I460" s="161"/>
      <c r="J460" s="164">
        <v>44069</v>
      </c>
      <c r="K460" s="157" t="s">
        <v>66</v>
      </c>
      <c r="L460" s="165" t="s">
        <v>169</v>
      </c>
      <c r="M460" s="179"/>
      <c r="N460" s="165" t="s">
        <v>72</v>
      </c>
      <c r="O460" s="157" t="s">
        <v>66</v>
      </c>
      <c r="P460" s="157" t="s">
        <v>36</v>
      </c>
    </row>
    <row r="461" spans="1:16" s="25" customFormat="1" x14ac:dyDescent="0.25">
      <c r="A461" s="165" t="s">
        <v>1899</v>
      </c>
      <c r="B461" s="165" t="s">
        <v>1900</v>
      </c>
      <c r="C461" s="165" t="s">
        <v>1901</v>
      </c>
      <c r="D461" s="165"/>
      <c r="E461" s="178">
        <v>21.99</v>
      </c>
      <c r="F461" s="180">
        <v>219.89999999999998</v>
      </c>
      <c r="G461" s="165" t="s">
        <v>1902</v>
      </c>
      <c r="H461" s="179">
        <v>3</v>
      </c>
      <c r="I461" s="161"/>
      <c r="J461" s="164">
        <v>44697</v>
      </c>
      <c r="K461" s="157" t="s">
        <v>66</v>
      </c>
      <c r="L461" s="165" t="s">
        <v>71</v>
      </c>
      <c r="M461" s="179"/>
      <c r="N461" s="165" t="s">
        <v>72</v>
      </c>
      <c r="O461" s="157" t="s">
        <v>66</v>
      </c>
      <c r="P461" s="157" t="s">
        <v>36</v>
      </c>
    </row>
    <row r="462" spans="1:16" s="25" customFormat="1" x14ac:dyDescent="0.25">
      <c r="A462" s="165" t="s">
        <v>1903</v>
      </c>
      <c r="B462" s="165" t="s">
        <v>1904</v>
      </c>
      <c r="C462" s="157" t="s">
        <v>1905</v>
      </c>
      <c r="D462" s="165"/>
      <c r="E462" s="178">
        <v>21.99</v>
      </c>
      <c r="F462" s="180">
        <v>219.89999999999998</v>
      </c>
      <c r="G462" s="165" t="s">
        <v>1906</v>
      </c>
      <c r="H462" s="179" t="s">
        <v>342</v>
      </c>
      <c r="I462" s="161"/>
      <c r="J462" s="164">
        <v>44768</v>
      </c>
      <c r="K462" s="157" t="s">
        <v>66</v>
      </c>
      <c r="L462" s="165" t="s">
        <v>403</v>
      </c>
      <c r="M462" s="179"/>
      <c r="N462" s="165" t="s">
        <v>72</v>
      </c>
      <c r="O462" s="157" t="s">
        <v>66</v>
      </c>
      <c r="P462" s="157" t="s">
        <v>36</v>
      </c>
    </row>
    <row r="463" spans="1:16" s="25" customFormat="1" x14ac:dyDescent="0.25">
      <c r="A463" s="157" t="s">
        <v>1907</v>
      </c>
      <c r="B463" s="157" t="s">
        <v>1908</v>
      </c>
      <c r="C463" s="157" t="s">
        <v>1909</v>
      </c>
      <c r="D463" s="157"/>
      <c r="E463" s="159">
        <v>23.99</v>
      </c>
      <c r="F463" s="159">
        <v>239.89999999999998</v>
      </c>
      <c r="G463" s="157" t="s">
        <v>1910</v>
      </c>
      <c r="H463" s="160" t="s">
        <v>342</v>
      </c>
      <c r="I463" s="160"/>
      <c r="J463" s="187">
        <v>44882</v>
      </c>
      <c r="K463" s="157"/>
      <c r="L463" s="165" t="s">
        <v>71</v>
      </c>
      <c r="M463" s="160"/>
      <c r="N463" s="165" t="s">
        <v>72</v>
      </c>
      <c r="O463" s="157" t="s">
        <v>66</v>
      </c>
      <c r="P463" s="157" t="s">
        <v>36</v>
      </c>
    </row>
    <row r="464" spans="1:16" s="25" customFormat="1" x14ac:dyDescent="0.25">
      <c r="A464" s="165" t="s">
        <v>1911</v>
      </c>
      <c r="B464" s="165" t="s">
        <v>1912</v>
      </c>
      <c r="C464" s="165" t="s">
        <v>1913</v>
      </c>
      <c r="D464" s="165"/>
      <c r="E464" s="178">
        <v>24</v>
      </c>
      <c r="F464" s="180">
        <v>240</v>
      </c>
      <c r="G464" s="165" t="s">
        <v>1914</v>
      </c>
      <c r="H464" s="179">
        <v>2</v>
      </c>
      <c r="I464" s="161"/>
      <c r="J464" s="164">
        <v>45260</v>
      </c>
      <c r="K464" s="157" t="s">
        <v>1713</v>
      </c>
      <c r="L464" s="165" t="s">
        <v>409</v>
      </c>
      <c r="M464" s="179"/>
      <c r="N464" s="157" t="s">
        <v>65</v>
      </c>
      <c r="O464" s="157" t="s">
        <v>66</v>
      </c>
      <c r="P464" s="157" t="s">
        <v>45</v>
      </c>
    </row>
    <row r="465" spans="1:16" s="25" customFormat="1" x14ac:dyDescent="0.25">
      <c r="A465" s="165" t="s">
        <v>1915</v>
      </c>
      <c r="B465" s="165" t="s">
        <v>1916</v>
      </c>
      <c r="C465" s="165" t="s">
        <v>1917</v>
      </c>
      <c r="D465" s="165" t="s">
        <v>75</v>
      </c>
      <c r="E465" s="178">
        <v>15.99</v>
      </c>
      <c r="F465" s="180">
        <v>47.97</v>
      </c>
      <c r="G465" s="165" t="s">
        <v>1918</v>
      </c>
      <c r="H465" s="179" t="s">
        <v>1919</v>
      </c>
      <c r="I465" s="161"/>
      <c r="J465" s="164">
        <v>42804</v>
      </c>
      <c r="K465" s="157" t="s">
        <v>301</v>
      </c>
      <c r="L465" s="165" t="s">
        <v>169</v>
      </c>
      <c r="M465" s="179"/>
      <c r="N465" s="165" t="s">
        <v>72</v>
      </c>
      <c r="O465" s="157" t="s">
        <v>66</v>
      </c>
      <c r="P465" s="157" t="s">
        <v>36</v>
      </c>
    </row>
    <row r="466" spans="1:16" s="25" customFormat="1" x14ac:dyDescent="0.25">
      <c r="A466" s="157" t="s">
        <v>1920</v>
      </c>
      <c r="B466" s="157" t="s">
        <v>1921</v>
      </c>
      <c r="C466" s="157" t="s">
        <v>1922</v>
      </c>
      <c r="D466" s="157" t="s">
        <v>75</v>
      </c>
      <c r="E466" s="159">
        <v>8.99</v>
      </c>
      <c r="F466" s="159">
        <v>26.97</v>
      </c>
      <c r="G466" s="157" t="s">
        <v>1923</v>
      </c>
      <c r="H466" s="160" t="s">
        <v>234</v>
      </c>
      <c r="I466" s="160"/>
      <c r="J466" s="187">
        <v>42804</v>
      </c>
      <c r="K466" s="157" t="s">
        <v>301</v>
      </c>
      <c r="L466" s="165" t="s">
        <v>169</v>
      </c>
      <c r="M466" s="160"/>
      <c r="N466" s="165" t="s">
        <v>72</v>
      </c>
      <c r="O466" s="157" t="s">
        <v>66</v>
      </c>
      <c r="P466" s="157" t="s">
        <v>36</v>
      </c>
    </row>
    <row r="467" spans="1:16" s="25" customFormat="1" x14ac:dyDescent="0.25">
      <c r="A467" s="165" t="s">
        <v>1924</v>
      </c>
      <c r="B467" s="165" t="s">
        <v>1925</v>
      </c>
      <c r="C467" s="157" t="s">
        <v>1926</v>
      </c>
      <c r="D467" s="165" t="s">
        <v>75</v>
      </c>
      <c r="E467" s="178">
        <v>8.99</v>
      </c>
      <c r="F467" s="180">
        <v>26.97</v>
      </c>
      <c r="G467" s="165" t="s">
        <v>1927</v>
      </c>
      <c r="H467" s="179" t="s">
        <v>592</v>
      </c>
      <c r="I467" s="161"/>
      <c r="J467" s="164">
        <v>42917</v>
      </c>
      <c r="K467" s="157" t="s">
        <v>301</v>
      </c>
      <c r="L467" s="165" t="s">
        <v>169</v>
      </c>
      <c r="M467" s="179"/>
      <c r="N467" s="165" t="s">
        <v>72</v>
      </c>
      <c r="O467" s="157" t="s">
        <v>66</v>
      </c>
      <c r="P467" s="157" t="s">
        <v>36</v>
      </c>
    </row>
    <row r="468" spans="1:16" s="25" customFormat="1" x14ac:dyDescent="0.25">
      <c r="A468" s="165" t="s">
        <v>1928</v>
      </c>
      <c r="B468" s="165" t="s">
        <v>1929</v>
      </c>
      <c r="C468" s="157" t="s">
        <v>1930</v>
      </c>
      <c r="D468" s="165"/>
      <c r="E468" s="178">
        <v>26</v>
      </c>
      <c r="F468" s="180">
        <v>260</v>
      </c>
      <c r="G468" s="157" t="s">
        <v>1931</v>
      </c>
      <c r="H468" s="179">
        <v>1</v>
      </c>
      <c r="I468" s="179"/>
      <c r="J468" s="164">
        <v>44370</v>
      </c>
      <c r="K468" s="165" t="s">
        <v>129</v>
      </c>
      <c r="L468" s="157" t="s">
        <v>124</v>
      </c>
      <c r="M468" s="179"/>
      <c r="N468" s="157" t="s">
        <v>65</v>
      </c>
      <c r="O468" s="157" t="s">
        <v>66</v>
      </c>
      <c r="P468" s="157" t="s">
        <v>43</v>
      </c>
    </row>
    <row r="469" spans="1:16" s="25" customFormat="1" x14ac:dyDescent="0.25">
      <c r="A469" s="165" t="s">
        <v>1932</v>
      </c>
      <c r="B469" s="165" t="s">
        <v>1933</v>
      </c>
      <c r="C469" s="165" t="s">
        <v>1934</v>
      </c>
      <c r="D469" s="165"/>
      <c r="E469" s="178">
        <v>24</v>
      </c>
      <c r="F469" s="180">
        <v>240</v>
      </c>
      <c r="G469" s="165" t="s">
        <v>1935</v>
      </c>
      <c r="H469" s="179">
        <v>2</v>
      </c>
      <c r="I469" s="161"/>
      <c r="J469" s="164">
        <v>45268</v>
      </c>
      <c r="K469" s="157" t="s">
        <v>117</v>
      </c>
      <c r="L469" s="165" t="s">
        <v>118</v>
      </c>
      <c r="M469" s="179"/>
      <c r="N469" s="157" t="s">
        <v>65</v>
      </c>
      <c r="O469" s="157" t="s">
        <v>66</v>
      </c>
      <c r="P469" s="157" t="s">
        <v>43</v>
      </c>
    </row>
    <row r="470" spans="1:16" s="25" customFormat="1" x14ac:dyDescent="0.25">
      <c r="A470" s="157" t="s">
        <v>1936</v>
      </c>
      <c r="B470" s="157" t="s">
        <v>1937</v>
      </c>
      <c r="C470" s="157" t="s">
        <v>1938</v>
      </c>
      <c r="D470" s="157"/>
      <c r="E470" s="159">
        <v>25.99</v>
      </c>
      <c r="F470" s="159">
        <v>259.89999999999998</v>
      </c>
      <c r="G470" s="157" t="s">
        <v>1939</v>
      </c>
      <c r="H470" s="160">
        <v>1</v>
      </c>
      <c r="I470" s="160"/>
      <c r="J470" s="187">
        <v>44571</v>
      </c>
      <c r="K470" s="157" t="s">
        <v>66</v>
      </c>
      <c r="L470" s="165" t="s">
        <v>403</v>
      </c>
      <c r="M470" s="160"/>
      <c r="N470" s="165" t="s">
        <v>72</v>
      </c>
      <c r="O470" s="157" t="s">
        <v>66</v>
      </c>
      <c r="P470" s="157" t="s">
        <v>36</v>
      </c>
    </row>
    <row r="471" spans="1:16" s="25" customFormat="1" x14ac:dyDescent="0.25">
      <c r="A471" s="165" t="s">
        <v>1940</v>
      </c>
      <c r="B471" s="165" t="s">
        <v>1941</v>
      </c>
      <c r="C471" s="165" t="s">
        <v>1942</v>
      </c>
      <c r="D471" s="165"/>
      <c r="E471" s="178">
        <v>38</v>
      </c>
      <c r="F471" s="180">
        <v>380</v>
      </c>
      <c r="G471" s="165" t="s">
        <v>1943</v>
      </c>
      <c r="H471" s="179">
        <v>2</v>
      </c>
      <c r="I471" s="161"/>
      <c r="J471" s="164">
        <v>44452</v>
      </c>
      <c r="K471" s="157" t="s">
        <v>1944</v>
      </c>
      <c r="L471" s="157" t="s">
        <v>422</v>
      </c>
      <c r="M471" s="179"/>
      <c r="N471" s="165" t="s">
        <v>72</v>
      </c>
      <c r="O471" s="157" t="s">
        <v>66</v>
      </c>
      <c r="P471" s="157" t="s">
        <v>43</v>
      </c>
    </row>
    <row r="472" spans="1:16" s="25" customFormat="1" x14ac:dyDescent="0.25">
      <c r="A472" s="165" t="s">
        <v>1945</v>
      </c>
      <c r="B472" s="165" t="s">
        <v>1946</v>
      </c>
      <c r="C472" s="165" t="s">
        <v>1947</v>
      </c>
      <c r="D472" s="165"/>
      <c r="E472" s="178">
        <v>16.989999999999998</v>
      </c>
      <c r="F472" s="180">
        <v>169.89999999999998</v>
      </c>
      <c r="G472" s="165" t="s">
        <v>1948</v>
      </c>
      <c r="H472" s="179">
        <v>4</v>
      </c>
      <c r="I472" s="161"/>
      <c r="J472" s="164">
        <v>42479</v>
      </c>
      <c r="K472" s="157" t="s">
        <v>66</v>
      </c>
      <c r="L472" s="165" t="s">
        <v>169</v>
      </c>
      <c r="M472" s="179"/>
      <c r="N472" s="165" t="s">
        <v>72</v>
      </c>
      <c r="O472" s="157" t="s">
        <v>66</v>
      </c>
      <c r="P472" s="157" t="s">
        <v>36</v>
      </c>
    </row>
    <row r="473" spans="1:16" s="25" customFormat="1" x14ac:dyDescent="0.25">
      <c r="A473" s="165" t="s">
        <v>1949</v>
      </c>
      <c r="B473" s="165" t="s">
        <v>1950</v>
      </c>
      <c r="C473" s="165" t="s">
        <v>1951</v>
      </c>
      <c r="D473" s="165"/>
      <c r="E473" s="178">
        <v>25</v>
      </c>
      <c r="F473" s="180">
        <v>250</v>
      </c>
      <c r="G473" s="165" t="s">
        <v>1952</v>
      </c>
      <c r="H473" s="179">
        <v>8</v>
      </c>
      <c r="I473" s="161"/>
      <c r="J473" s="164">
        <v>45352</v>
      </c>
      <c r="K473" s="157" t="s">
        <v>137</v>
      </c>
      <c r="L473" s="165" t="s">
        <v>71</v>
      </c>
      <c r="M473" s="179"/>
      <c r="N473" s="165" t="s">
        <v>72</v>
      </c>
      <c r="O473" s="157" t="s">
        <v>66</v>
      </c>
      <c r="P473" s="157" t="s">
        <v>42</v>
      </c>
    </row>
    <row r="474" spans="1:16" s="25" customFormat="1" x14ac:dyDescent="0.25">
      <c r="A474" s="165" t="s">
        <v>1953</v>
      </c>
      <c r="B474" s="165" t="s">
        <v>1954</v>
      </c>
      <c r="C474" s="165" t="s">
        <v>1955</v>
      </c>
      <c r="D474" s="165" t="s">
        <v>75</v>
      </c>
      <c r="E474" s="178">
        <v>38</v>
      </c>
      <c r="F474" s="180">
        <v>114</v>
      </c>
      <c r="G474" s="165" t="s">
        <v>1956</v>
      </c>
      <c r="H474" s="179" t="s">
        <v>234</v>
      </c>
      <c r="I474" s="161"/>
      <c r="J474" s="164">
        <v>41817</v>
      </c>
      <c r="K474" s="157" t="s">
        <v>1957</v>
      </c>
      <c r="L474" s="165" t="s">
        <v>169</v>
      </c>
      <c r="M474" s="179"/>
      <c r="N474" s="165" t="s">
        <v>72</v>
      </c>
      <c r="O474" s="157" t="s">
        <v>66</v>
      </c>
      <c r="P474" s="157" t="s">
        <v>36</v>
      </c>
    </row>
    <row r="475" spans="1:16" s="25" customFormat="1" x14ac:dyDescent="0.25">
      <c r="A475" s="165" t="s">
        <v>1958</v>
      </c>
      <c r="B475" s="165" t="s">
        <v>1959</v>
      </c>
      <c r="C475" s="157" t="s">
        <v>1960</v>
      </c>
      <c r="D475" s="165"/>
      <c r="E475" s="178">
        <v>23.99</v>
      </c>
      <c r="F475" s="180">
        <v>239.89999999999998</v>
      </c>
      <c r="G475" s="165" t="s">
        <v>1961</v>
      </c>
      <c r="H475" s="179">
        <v>3</v>
      </c>
      <c r="I475" s="161"/>
      <c r="J475" s="164">
        <v>42065</v>
      </c>
      <c r="K475" s="157" t="s">
        <v>66</v>
      </c>
      <c r="L475" s="165" t="s">
        <v>169</v>
      </c>
      <c r="M475" s="179"/>
      <c r="N475" s="165" t="s">
        <v>72</v>
      </c>
      <c r="O475" s="157" t="s">
        <v>66</v>
      </c>
      <c r="P475" s="157" t="s">
        <v>36</v>
      </c>
    </row>
    <row r="476" spans="1:16" s="25" customFormat="1" x14ac:dyDescent="0.25">
      <c r="A476" s="157" t="s">
        <v>1962</v>
      </c>
      <c r="B476" s="157" t="s">
        <v>1963</v>
      </c>
      <c r="C476" s="157" t="s">
        <v>1964</v>
      </c>
      <c r="D476" s="157" t="s">
        <v>75</v>
      </c>
      <c r="E476" s="159">
        <v>16.989999999999998</v>
      </c>
      <c r="F476" s="159">
        <v>169.9</v>
      </c>
      <c r="G476" s="157" t="s">
        <v>1965</v>
      </c>
      <c r="H476" s="160" t="s">
        <v>342</v>
      </c>
      <c r="I476" s="160"/>
      <c r="J476" s="164">
        <v>42479</v>
      </c>
      <c r="K476" s="157" t="s">
        <v>675</v>
      </c>
      <c r="L476" s="157" t="s">
        <v>169</v>
      </c>
      <c r="M476" s="160"/>
      <c r="N476" s="165" t="s">
        <v>72</v>
      </c>
      <c r="O476" s="157" t="s">
        <v>66</v>
      </c>
      <c r="P476" s="157" t="s">
        <v>36</v>
      </c>
    </row>
    <row r="477" spans="1:16" s="25" customFormat="1" x14ac:dyDescent="0.25">
      <c r="A477" s="157" t="s">
        <v>1966</v>
      </c>
      <c r="B477" s="157" t="s">
        <v>1967</v>
      </c>
      <c r="C477" s="157" t="s">
        <v>1968</v>
      </c>
      <c r="D477" s="157"/>
      <c r="E477" s="159">
        <v>26.9</v>
      </c>
      <c r="F477" s="159">
        <v>269</v>
      </c>
      <c r="G477" s="157" t="s">
        <v>1969</v>
      </c>
      <c r="H477" s="160">
        <v>5</v>
      </c>
      <c r="I477" s="160"/>
      <c r="J477" s="187">
        <v>45475</v>
      </c>
      <c r="K477" s="157" t="s">
        <v>1114</v>
      </c>
      <c r="L477" s="165" t="s">
        <v>403</v>
      </c>
      <c r="M477" s="160"/>
      <c r="N477" s="165" t="s">
        <v>72</v>
      </c>
      <c r="O477" s="157" t="s">
        <v>66</v>
      </c>
      <c r="P477" s="157" t="s">
        <v>43</v>
      </c>
    </row>
    <row r="478" spans="1:16" s="25" customFormat="1" x14ac:dyDescent="0.25">
      <c r="A478" s="165" t="s">
        <v>1970</v>
      </c>
      <c r="B478" s="165" t="s">
        <v>1971</v>
      </c>
      <c r="C478" s="157" t="s">
        <v>1972</v>
      </c>
      <c r="D478" s="165"/>
      <c r="E478" s="178">
        <v>28.9</v>
      </c>
      <c r="F478" s="180">
        <v>289</v>
      </c>
      <c r="G478" s="165" t="s">
        <v>1973</v>
      </c>
      <c r="H478" s="179">
        <v>11</v>
      </c>
      <c r="I478" s="161"/>
      <c r="J478" s="164">
        <v>44844</v>
      </c>
      <c r="K478" s="157" t="s">
        <v>83</v>
      </c>
      <c r="L478" s="165" t="s">
        <v>403</v>
      </c>
      <c r="M478" s="179"/>
      <c r="N478" s="165" t="s">
        <v>72</v>
      </c>
      <c r="O478" s="157" t="s">
        <v>66</v>
      </c>
      <c r="P478" s="157" t="s">
        <v>43</v>
      </c>
    </row>
    <row r="479" spans="1:16" s="25" customFormat="1" x14ac:dyDescent="0.25">
      <c r="A479" s="157" t="s">
        <v>1974</v>
      </c>
      <c r="B479" s="157" t="s">
        <v>1975</v>
      </c>
      <c r="C479" s="157" t="s">
        <v>1976</v>
      </c>
      <c r="D479" s="157" t="s">
        <v>75</v>
      </c>
      <c r="E479" s="159">
        <v>12.99</v>
      </c>
      <c r="F479" s="159">
        <v>38.97</v>
      </c>
      <c r="G479" s="157" t="s">
        <v>1977</v>
      </c>
      <c r="H479" s="160" t="s">
        <v>195</v>
      </c>
      <c r="I479" s="160"/>
      <c r="J479" s="187">
        <v>44042</v>
      </c>
      <c r="K479" s="157" t="s">
        <v>66</v>
      </c>
      <c r="L479" s="165" t="s">
        <v>169</v>
      </c>
      <c r="M479" s="160"/>
      <c r="N479" s="165" t="s">
        <v>72</v>
      </c>
      <c r="O479" s="157" t="s">
        <v>66</v>
      </c>
      <c r="P479" s="157" t="s">
        <v>36</v>
      </c>
    </row>
    <row r="480" spans="1:16" s="25" customFormat="1" x14ac:dyDescent="0.25">
      <c r="A480" s="165" t="s">
        <v>1978</v>
      </c>
      <c r="B480" s="165" t="s">
        <v>1979</v>
      </c>
      <c r="C480" s="165" t="s">
        <v>1980</v>
      </c>
      <c r="D480" s="165" t="s">
        <v>75</v>
      </c>
      <c r="E480" s="178">
        <v>12.99</v>
      </c>
      <c r="F480" s="180">
        <v>38.97</v>
      </c>
      <c r="G480" s="165" t="s">
        <v>1981</v>
      </c>
      <c r="H480" s="179" t="s">
        <v>1982</v>
      </c>
      <c r="I480" s="161"/>
      <c r="J480" s="164">
        <v>43117</v>
      </c>
      <c r="K480" s="157" t="s">
        <v>1539</v>
      </c>
      <c r="L480" s="165" t="s">
        <v>169</v>
      </c>
      <c r="M480" s="179"/>
      <c r="N480" s="165" t="s">
        <v>72</v>
      </c>
      <c r="O480" s="157" t="s">
        <v>66</v>
      </c>
      <c r="P480" s="157" t="s">
        <v>36</v>
      </c>
    </row>
    <row r="481" spans="1:16" s="25" customFormat="1" x14ac:dyDescent="0.25">
      <c r="A481" s="157" t="s">
        <v>1983</v>
      </c>
      <c r="B481" s="157" t="s">
        <v>1984</v>
      </c>
      <c r="C481" s="157" t="s">
        <v>1985</v>
      </c>
      <c r="D481" s="157"/>
      <c r="E481" s="159">
        <v>26</v>
      </c>
      <c r="F481" s="159">
        <v>260</v>
      </c>
      <c r="G481" s="157" t="s">
        <v>1986</v>
      </c>
      <c r="H481" s="160">
        <v>3</v>
      </c>
      <c r="I481" s="160"/>
      <c r="J481" s="187">
        <v>44522</v>
      </c>
      <c r="K481" s="157" t="s">
        <v>129</v>
      </c>
      <c r="L481" s="157" t="s">
        <v>124</v>
      </c>
      <c r="M481" s="160"/>
      <c r="N481" s="157" t="s">
        <v>65</v>
      </c>
      <c r="O481" s="157" t="s">
        <v>66</v>
      </c>
      <c r="P481" s="157" t="s">
        <v>43</v>
      </c>
    </row>
    <row r="482" spans="1:16" s="25" customFormat="1" x14ac:dyDescent="0.25">
      <c r="A482" s="165" t="s">
        <v>1987</v>
      </c>
      <c r="B482" s="165" t="s">
        <v>1988</v>
      </c>
      <c r="C482" s="157" t="s">
        <v>1989</v>
      </c>
      <c r="D482" s="165"/>
      <c r="E482" s="178">
        <v>24.9</v>
      </c>
      <c r="F482" s="180">
        <v>249</v>
      </c>
      <c r="G482" s="165" t="s">
        <v>1990</v>
      </c>
      <c r="H482" s="179">
        <v>3</v>
      </c>
      <c r="I482" s="161"/>
      <c r="J482" s="164">
        <v>44589</v>
      </c>
      <c r="K482" s="165" t="s">
        <v>289</v>
      </c>
      <c r="L482" s="165" t="s">
        <v>102</v>
      </c>
      <c r="M482" s="179"/>
      <c r="N482" s="157" t="s">
        <v>65</v>
      </c>
      <c r="O482" s="157" t="s">
        <v>66</v>
      </c>
      <c r="P482" s="157" t="s">
        <v>43</v>
      </c>
    </row>
    <row r="483" spans="1:16" s="25" customFormat="1" x14ac:dyDescent="0.25">
      <c r="A483" s="165" t="s">
        <v>1991</v>
      </c>
      <c r="B483" s="165" t="s">
        <v>1992</v>
      </c>
      <c r="C483" s="165" t="s">
        <v>1993</v>
      </c>
      <c r="D483" s="165"/>
      <c r="E483" s="178">
        <v>34</v>
      </c>
      <c r="F483" s="180">
        <v>340</v>
      </c>
      <c r="G483" s="165" t="s">
        <v>1994</v>
      </c>
      <c r="H483" s="179">
        <v>1</v>
      </c>
      <c r="I483" s="161"/>
      <c r="J483" s="164">
        <v>45175</v>
      </c>
      <c r="K483" s="157" t="s">
        <v>63</v>
      </c>
      <c r="L483" s="157" t="s">
        <v>124</v>
      </c>
      <c r="M483" s="179"/>
      <c r="N483" s="157" t="s">
        <v>65</v>
      </c>
      <c r="O483" s="157" t="s">
        <v>66</v>
      </c>
      <c r="P483" s="157" t="s">
        <v>43</v>
      </c>
    </row>
    <row r="484" spans="1:16" s="25" customFormat="1" x14ac:dyDescent="0.25">
      <c r="A484" s="165" t="s">
        <v>1995</v>
      </c>
      <c r="B484" s="165" t="s">
        <v>1996</v>
      </c>
      <c r="C484" s="165" t="s">
        <v>1997</v>
      </c>
      <c r="D484" s="165"/>
      <c r="E484" s="178">
        <v>48</v>
      </c>
      <c r="F484" s="180">
        <v>144</v>
      </c>
      <c r="G484" s="165" t="s">
        <v>1998</v>
      </c>
      <c r="H484" s="179">
        <v>1</v>
      </c>
      <c r="I484" s="161"/>
      <c r="J484" s="164">
        <v>41817</v>
      </c>
      <c r="K484" s="157" t="s">
        <v>66</v>
      </c>
      <c r="L484" s="165" t="s">
        <v>169</v>
      </c>
      <c r="M484" s="179"/>
      <c r="N484" s="165" t="s">
        <v>72</v>
      </c>
      <c r="O484" s="157" t="s">
        <v>66</v>
      </c>
      <c r="P484" s="157" t="s">
        <v>36</v>
      </c>
    </row>
    <row r="485" spans="1:16" s="25" customFormat="1" x14ac:dyDescent="0.25">
      <c r="A485" s="172" t="s">
        <v>1999</v>
      </c>
      <c r="B485" s="172" t="s">
        <v>2000</v>
      </c>
      <c r="C485" s="548" t="s">
        <v>3537</v>
      </c>
      <c r="D485" s="172"/>
      <c r="E485" s="174">
        <v>28.9</v>
      </c>
      <c r="F485" s="181">
        <v>289</v>
      </c>
      <c r="G485" s="172" t="s">
        <v>2001</v>
      </c>
      <c r="H485" s="175">
        <v>8</v>
      </c>
      <c r="I485" s="170"/>
      <c r="J485" s="176">
        <v>45895</v>
      </c>
      <c r="K485" s="166" t="s">
        <v>83</v>
      </c>
      <c r="L485" s="172" t="s">
        <v>84</v>
      </c>
      <c r="M485" s="173" t="s">
        <v>79</v>
      </c>
      <c r="N485" s="172" t="s">
        <v>37</v>
      </c>
      <c r="O485" s="166" t="s">
        <v>66</v>
      </c>
      <c r="P485" s="166" t="s">
        <v>43</v>
      </c>
    </row>
    <row r="486" spans="1:16" s="25" customFormat="1" x14ac:dyDescent="0.25">
      <c r="A486" s="157" t="s">
        <v>2002</v>
      </c>
      <c r="B486" s="157" t="s">
        <v>2003</v>
      </c>
      <c r="C486" s="157" t="s">
        <v>2004</v>
      </c>
      <c r="D486" s="157"/>
      <c r="E486" s="159">
        <v>29.9</v>
      </c>
      <c r="F486" s="159">
        <v>299</v>
      </c>
      <c r="G486" s="157" t="s">
        <v>2005</v>
      </c>
      <c r="H486" s="160">
        <v>4</v>
      </c>
      <c r="I486" s="184"/>
      <c r="J486" s="164">
        <v>45763</v>
      </c>
      <c r="K486" s="157" t="s">
        <v>186</v>
      </c>
      <c r="L486" s="165" t="s">
        <v>187</v>
      </c>
      <c r="M486" s="179"/>
      <c r="N486" s="165" t="s">
        <v>72</v>
      </c>
      <c r="O486" s="157" t="s">
        <v>66</v>
      </c>
      <c r="P486" s="157" t="s">
        <v>43</v>
      </c>
    </row>
    <row r="487" spans="1:16" s="25" customFormat="1" x14ac:dyDescent="0.25">
      <c r="A487" s="157" t="s">
        <v>2006</v>
      </c>
      <c r="B487" s="157" t="s">
        <v>2007</v>
      </c>
      <c r="C487" s="157" t="s">
        <v>2008</v>
      </c>
      <c r="D487" s="157" t="s">
        <v>75</v>
      </c>
      <c r="E487" s="159">
        <v>25.99</v>
      </c>
      <c r="F487" s="159">
        <v>77.97</v>
      </c>
      <c r="G487" s="157" t="s">
        <v>2009</v>
      </c>
      <c r="H487" s="160" t="s">
        <v>1919</v>
      </c>
      <c r="I487" s="160"/>
      <c r="J487" s="164">
        <v>43447</v>
      </c>
      <c r="K487" s="157" t="s">
        <v>66</v>
      </c>
      <c r="L487" s="157" t="s">
        <v>169</v>
      </c>
      <c r="M487" s="160"/>
      <c r="N487" s="165" t="s">
        <v>72</v>
      </c>
      <c r="O487" s="157" t="s">
        <v>66</v>
      </c>
      <c r="P487" s="157" t="s">
        <v>36</v>
      </c>
    </row>
    <row r="488" spans="1:16" s="25" customFormat="1" x14ac:dyDescent="0.25">
      <c r="A488" s="157" t="s">
        <v>2010</v>
      </c>
      <c r="B488" s="157" t="s">
        <v>2011</v>
      </c>
      <c r="C488" s="157" t="s">
        <v>2012</v>
      </c>
      <c r="D488" s="158"/>
      <c r="E488" s="159">
        <v>28.9</v>
      </c>
      <c r="F488" s="159">
        <v>269</v>
      </c>
      <c r="G488" s="157" t="s">
        <v>2013</v>
      </c>
      <c r="H488" s="160">
        <v>6</v>
      </c>
      <c r="I488" s="160"/>
      <c r="J488" s="164">
        <v>45231</v>
      </c>
      <c r="K488" s="157" t="s">
        <v>289</v>
      </c>
      <c r="L488" s="157" t="s">
        <v>169</v>
      </c>
      <c r="M488" s="179"/>
      <c r="N488" s="165" t="s">
        <v>57</v>
      </c>
      <c r="O488" s="157" t="s">
        <v>285</v>
      </c>
      <c r="P488" s="157" t="s">
        <v>43</v>
      </c>
    </row>
    <row r="489" spans="1:16" s="25" customFormat="1" x14ac:dyDescent="0.25">
      <c r="A489" s="166" t="s">
        <v>2014</v>
      </c>
      <c r="B489" s="166" t="s">
        <v>2015</v>
      </c>
      <c r="C489" s="166"/>
      <c r="D489" s="166" t="s">
        <v>75</v>
      </c>
      <c r="E489" s="168">
        <v>39.9</v>
      </c>
      <c r="F489" s="168">
        <v>399</v>
      </c>
      <c r="G489" s="166" t="s">
        <v>2016</v>
      </c>
      <c r="H489" s="169">
        <v>2</v>
      </c>
      <c r="I489" s="170" t="s">
        <v>75</v>
      </c>
      <c r="J489" s="171">
        <v>45931</v>
      </c>
      <c r="K489" s="166" t="s">
        <v>163</v>
      </c>
      <c r="L489" s="172" t="s">
        <v>84</v>
      </c>
      <c r="M489" s="173" t="s">
        <v>79</v>
      </c>
      <c r="N489" s="172" t="s">
        <v>37</v>
      </c>
      <c r="O489" s="166" t="s">
        <v>66</v>
      </c>
      <c r="P489" s="166" t="s">
        <v>43</v>
      </c>
    </row>
    <row r="490" spans="1:16" s="25" customFormat="1" x14ac:dyDescent="0.25">
      <c r="A490" s="157" t="s">
        <v>2017</v>
      </c>
      <c r="B490" s="157" t="s">
        <v>2018</v>
      </c>
      <c r="C490" s="163" t="s">
        <v>2019</v>
      </c>
      <c r="D490" s="158"/>
      <c r="E490" s="159">
        <v>25</v>
      </c>
      <c r="F490" s="159">
        <v>250</v>
      </c>
      <c r="G490" s="157" t="s">
        <v>2020</v>
      </c>
      <c r="H490" s="160">
        <v>1</v>
      </c>
      <c r="I490" s="160"/>
      <c r="J490" s="164">
        <v>42555</v>
      </c>
      <c r="K490" s="157" t="s">
        <v>89</v>
      </c>
      <c r="L490" s="157" t="s">
        <v>90</v>
      </c>
      <c r="M490" s="179"/>
      <c r="N490" s="157" t="s">
        <v>65</v>
      </c>
      <c r="O490" s="157" t="s">
        <v>66</v>
      </c>
      <c r="P490" s="157" t="s">
        <v>91</v>
      </c>
    </row>
    <row r="491" spans="1:16" s="25" customFormat="1" x14ac:dyDescent="0.25">
      <c r="A491" s="165" t="s">
        <v>2021</v>
      </c>
      <c r="B491" s="165" t="s">
        <v>2022</v>
      </c>
      <c r="C491" s="165" t="s">
        <v>2023</v>
      </c>
      <c r="D491" s="158"/>
      <c r="E491" s="178">
        <v>24.9</v>
      </c>
      <c r="F491" s="180">
        <v>249</v>
      </c>
      <c r="G491" s="165" t="s">
        <v>2024</v>
      </c>
      <c r="H491" s="179">
        <v>1</v>
      </c>
      <c r="I491" s="161"/>
      <c r="J491" s="164">
        <v>45782</v>
      </c>
      <c r="K491" s="157" t="s">
        <v>255</v>
      </c>
      <c r="L491" s="165" t="s">
        <v>102</v>
      </c>
      <c r="M491" s="179"/>
      <c r="N491" s="157" t="s">
        <v>65</v>
      </c>
      <c r="O491" s="157" t="s">
        <v>66</v>
      </c>
      <c r="P491" s="157" t="s">
        <v>43</v>
      </c>
    </row>
    <row r="492" spans="1:16" s="25" customFormat="1" x14ac:dyDescent="0.25">
      <c r="A492" s="157" t="s">
        <v>2025</v>
      </c>
      <c r="B492" s="157" t="s">
        <v>2026</v>
      </c>
      <c r="C492" s="163" t="s">
        <v>2027</v>
      </c>
      <c r="D492" s="157"/>
      <c r="E492" s="159">
        <v>29.9</v>
      </c>
      <c r="F492" s="159">
        <v>299</v>
      </c>
      <c r="G492" s="157" t="s">
        <v>2028</v>
      </c>
      <c r="H492" s="160">
        <v>10</v>
      </c>
      <c r="I492" s="160"/>
      <c r="J492" s="162">
        <v>45322</v>
      </c>
      <c r="K492" s="157" t="s">
        <v>289</v>
      </c>
      <c r="L492" s="157" t="s">
        <v>169</v>
      </c>
      <c r="M492" s="160"/>
      <c r="N492" s="165" t="s">
        <v>57</v>
      </c>
      <c r="O492" s="157" t="s">
        <v>606</v>
      </c>
      <c r="P492" s="157" t="s">
        <v>43</v>
      </c>
    </row>
    <row r="493" spans="1:16" s="25" customFormat="1" x14ac:dyDescent="0.25">
      <c r="A493" s="157" t="s">
        <v>2029</v>
      </c>
      <c r="B493" s="157" t="s">
        <v>2030</v>
      </c>
      <c r="C493" s="157" t="s">
        <v>2031</v>
      </c>
      <c r="D493" s="157"/>
      <c r="E493" s="159">
        <v>25.9</v>
      </c>
      <c r="F493" s="159">
        <v>259</v>
      </c>
      <c r="G493" s="157" t="s">
        <v>2032</v>
      </c>
      <c r="H493" s="160">
        <v>2</v>
      </c>
      <c r="I493" s="161"/>
      <c r="J493" s="162">
        <v>45848</v>
      </c>
      <c r="K493" s="157" t="s">
        <v>123</v>
      </c>
      <c r="L493" s="157" t="s">
        <v>124</v>
      </c>
      <c r="M493" s="160"/>
      <c r="N493" s="157" t="s">
        <v>65</v>
      </c>
      <c r="O493" s="157" t="s">
        <v>66</v>
      </c>
      <c r="P493" s="157" t="s">
        <v>43</v>
      </c>
    </row>
    <row r="494" spans="1:16" s="25" customFormat="1" x14ac:dyDescent="0.25">
      <c r="A494" s="157" t="s">
        <v>2033</v>
      </c>
      <c r="B494" s="157" t="s">
        <v>2034</v>
      </c>
      <c r="C494" s="157" t="s">
        <v>2035</v>
      </c>
      <c r="D494" s="157"/>
      <c r="E494" s="159">
        <v>21.9</v>
      </c>
      <c r="F494" s="159">
        <v>219</v>
      </c>
      <c r="G494" s="157" t="s">
        <v>2036</v>
      </c>
      <c r="H494" s="160">
        <v>1</v>
      </c>
      <c r="I494" s="160"/>
      <c r="J494" s="164">
        <v>45772</v>
      </c>
      <c r="K494" s="157" t="s">
        <v>63</v>
      </c>
      <c r="L494" s="157" t="s">
        <v>1844</v>
      </c>
      <c r="M494" s="160"/>
      <c r="N494" s="157" t="s">
        <v>65</v>
      </c>
      <c r="O494" s="157" t="s">
        <v>66</v>
      </c>
      <c r="P494" s="157" t="s">
        <v>43</v>
      </c>
    </row>
    <row r="495" spans="1:16" s="25" customFormat="1" x14ac:dyDescent="0.25">
      <c r="A495" s="165" t="s">
        <v>2037</v>
      </c>
      <c r="B495" s="165" t="s">
        <v>2038</v>
      </c>
      <c r="C495" s="165" t="s">
        <v>2039</v>
      </c>
      <c r="D495" s="158"/>
      <c r="E495" s="178">
        <v>18.989999999999998</v>
      </c>
      <c r="F495" s="180">
        <v>189.9</v>
      </c>
      <c r="G495" s="200" t="s">
        <v>2040</v>
      </c>
      <c r="H495" s="179">
        <v>1</v>
      </c>
      <c r="I495" s="161"/>
      <c r="J495" s="164">
        <v>44180</v>
      </c>
      <c r="K495" s="165" t="s">
        <v>66</v>
      </c>
      <c r="L495" s="165" t="s">
        <v>90</v>
      </c>
      <c r="M495" s="179"/>
      <c r="N495" s="157" t="s">
        <v>65</v>
      </c>
      <c r="O495" s="157" t="s">
        <v>66</v>
      </c>
      <c r="P495" s="157" t="s">
        <v>36</v>
      </c>
    </row>
    <row r="496" spans="1:16" s="25" customFormat="1" x14ac:dyDescent="0.25">
      <c r="A496" s="165" t="s">
        <v>2041</v>
      </c>
      <c r="B496" s="165" t="s">
        <v>2042</v>
      </c>
      <c r="C496" s="157" t="s">
        <v>2043</v>
      </c>
      <c r="D496" s="158"/>
      <c r="E496" s="178">
        <v>35.99</v>
      </c>
      <c r="F496" s="180">
        <v>359.90000000000003</v>
      </c>
      <c r="G496" s="200" t="s">
        <v>2044</v>
      </c>
      <c r="H496" s="179">
        <v>1</v>
      </c>
      <c r="I496" s="161"/>
      <c r="J496" s="164">
        <v>44986</v>
      </c>
      <c r="K496" s="165"/>
      <c r="L496" s="165" t="s">
        <v>403</v>
      </c>
      <c r="M496" s="179"/>
      <c r="N496" s="165" t="s">
        <v>72</v>
      </c>
      <c r="O496" s="157" t="s">
        <v>66</v>
      </c>
      <c r="P496" s="157" t="s">
        <v>36</v>
      </c>
    </row>
    <row r="497" spans="1:16" s="25" customFormat="1" x14ac:dyDescent="0.25">
      <c r="A497" s="157" t="s">
        <v>2045</v>
      </c>
      <c r="B497" s="157" t="s">
        <v>2046</v>
      </c>
      <c r="C497" s="157" t="s">
        <v>2047</v>
      </c>
      <c r="D497" s="157"/>
      <c r="E497" s="159">
        <v>22.9</v>
      </c>
      <c r="F497" s="159">
        <v>229</v>
      </c>
      <c r="G497" s="157" t="s">
        <v>2048</v>
      </c>
      <c r="H497" s="160">
        <v>1</v>
      </c>
      <c r="I497" s="160"/>
      <c r="J497" s="164">
        <v>45328</v>
      </c>
      <c r="K497" s="157" t="s">
        <v>101</v>
      </c>
      <c r="L497" s="165" t="s">
        <v>102</v>
      </c>
      <c r="M497" s="160"/>
      <c r="N497" s="157" t="s">
        <v>65</v>
      </c>
      <c r="O497" s="157" t="s">
        <v>66</v>
      </c>
      <c r="P497" s="157" t="s">
        <v>43</v>
      </c>
    </row>
    <row r="498" spans="1:16" s="25" customFormat="1" x14ac:dyDescent="0.25">
      <c r="A498" s="157" t="s">
        <v>2049</v>
      </c>
      <c r="B498" s="157" t="s">
        <v>2050</v>
      </c>
      <c r="C498" s="157" t="s">
        <v>2051</v>
      </c>
      <c r="D498" s="157"/>
      <c r="E498" s="159">
        <v>26.9</v>
      </c>
      <c r="F498" s="159">
        <v>269</v>
      </c>
      <c r="G498" s="157" t="s">
        <v>2052</v>
      </c>
      <c r="H498" s="160">
        <v>5</v>
      </c>
      <c r="I498" s="160"/>
      <c r="J498" s="164">
        <v>44896</v>
      </c>
      <c r="K498" s="157" t="s">
        <v>163</v>
      </c>
      <c r="L498" s="165" t="s">
        <v>403</v>
      </c>
      <c r="M498" s="160"/>
      <c r="N498" s="165" t="s">
        <v>72</v>
      </c>
      <c r="O498" s="157" t="s">
        <v>66</v>
      </c>
      <c r="P498" s="157" t="s">
        <v>43</v>
      </c>
    </row>
    <row r="499" spans="1:16" s="25" customFormat="1" x14ac:dyDescent="0.25">
      <c r="A499" s="172" t="s">
        <v>2053</v>
      </c>
      <c r="B499" s="172" t="s">
        <v>2054</v>
      </c>
      <c r="C499" s="172" t="s">
        <v>2055</v>
      </c>
      <c r="D499" s="167"/>
      <c r="E499" s="174">
        <v>24.9</v>
      </c>
      <c r="F499" s="181">
        <v>249</v>
      </c>
      <c r="G499" s="201" t="s">
        <v>2056</v>
      </c>
      <c r="H499" s="175">
        <v>7</v>
      </c>
      <c r="I499" s="170"/>
      <c r="J499" s="176">
        <v>45887</v>
      </c>
      <c r="K499" s="172" t="s">
        <v>63</v>
      </c>
      <c r="L499" s="172" t="s">
        <v>33</v>
      </c>
      <c r="M499" s="173" t="s">
        <v>79</v>
      </c>
      <c r="N499" s="172" t="s">
        <v>27</v>
      </c>
      <c r="O499" s="166" t="s">
        <v>66</v>
      </c>
      <c r="P499" s="166" t="s">
        <v>43</v>
      </c>
    </row>
    <row r="500" spans="1:16" s="25" customFormat="1" x14ac:dyDescent="0.25">
      <c r="A500" s="166" t="s">
        <v>2057</v>
      </c>
      <c r="B500" s="172" t="s">
        <v>2058</v>
      </c>
      <c r="C500" s="202"/>
      <c r="D500" s="172" t="s">
        <v>75</v>
      </c>
      <c r="E500" s="174">
        <v>24</v>
      </c>
      <c r="F500" s="181">
        <v>240</v>
      </c>
      <c r="G500" s="172" t="s">
        <v>2059</v>
      </c>
      <c r="H500" s="175">
        <v>1</v>
      </c>
      <c r="I500" s="170" t="s">
        <v>75</v>
      </c>
      <c r="J500" s="176">
        <v>45992</v>
      </c>
      <c r="K500" s="172" t="s">
        <v>180</v>
      </c>
      <c r="L500" s="172" t="s">
        <v>32</v>
      </c>
      <c r="M500" s="173" t="s">
        <v>79</v>
      </c>
      <c r="N500" s="172" t="s">
        <v>27</v>
      </c>
      <c r="O500" s="166" t="s">
        <v>66</v>
      </c>
      <c r="P500" s="166" t="s">
        <v>43</v>
      </c>
    </row>
    <row r="501" spans="1:16" s="25" customFormat="1" x14ac:dyDescent="0.25">
      <c r="A501" s="165" t="s">
        <v>2060</v>
      </c>
      <c r="B501" s="165" t="s">
        <v>2061</v>
      </c>
      <c r="C501" s="165" t="s">
        <v>2062</v>
      </c>
      <c r="D501" s="165"/>
      <c r="E501" s="178">
        <v>30</v>
      </c>
      <c r="F501" s="180">
        <v>300</v>
      </c>
      <c r="G501" s="165" t="s">
        <v>2063</v>
      </c>
      <c r="H501" s="179">
        <v>1</v>
      </c>
      <c r="I501" s="161"/>
      <c r="J501" s="164">
        <v>45597</v>
      </c>
      <c r="K501" s="157"/>
      <c r="L501" s="165" t="s">
        <v>71</v>
      </c>
      <c r="M501" s="179"/>
      <c r="N501" s="165" t="s">
        <v>72</v>
      </c>
      <c r="O501" s="157" t="s">
        <v>66</v>
      </c>
      <c r="P501" s="157" t="s">
        <v>42</v>
      </c>
    </row>
    <row r="502" spans="1:16" s="25" customFormat="1" x14ac:dyDescent="0.25">
      <c r="A502" s="157" t="s">
        <v>2064</v>
      </c>
      <c r="B502" s="157" t="s">
        <v>2065</v>
      </c>
      <c r="C502" s="157" t="s">
        <v>2066</v>
      </c>
      <c r="D502" s="158"/>
      <c r="E502" s="159">
        <v>29.9</v>
      </c>
      <c r="F502" s="159">
        <v>299</v>
      </c>
      <c r="G502" s="157" t="s">
        <v>2067</v>
      </c>
      <c r="H502" s="160">
        <v>1</v>
      </c>
      <c r="I502" s="160"/>
      <c r="J502" s="162">
        <v>45054</v>
      </c>
      <c r="K502" s="157" t="s">
        <v>1027</v>
      </c>
      <c r="L502" s="157" t="s">
        <v>464</v>
      </c>
      <c r="M502" s="160"/>
      <c r="N502" s="157" t="s">
        <v>65</v>
      </c>
      <c r="O502" s="157" t="s">
        <v>66</v>
      </c>
      <c r="P502" s="157" t="s">
        <v>544</v>
      </c>
    </row>
    <row r="503" spans="1:16" s="25" customFormat="1" x14ac:dyDescent="0.25">
      <c r="A503" s="157" t="s">
        <v>2068</v>
      </c>
      <c r="B503" s="157" t="s">
        <v>2069</v>
      </c>
      <c r="C503" s="157" t="s">
        <v>2070</v>
      </c>
      <c r="D503" s="158"/>
      <c r="E503" s="159">
        <v>29.9</v>
      </c>
      <c r="F503" s="159">
        <v>299</v>
      </c>
      <c r="G503" s="157" t="s">
        <v>2071</v>
      </c>
      <c r="H503" s="160">
        <v>2</v>
      </c>
      <c r="I503" s="160"/>
      <c r="J503" s="162">
        <v>45439</v>
      </c>
      <c r="K503" s="157" t="s">
        <v>634</v>
      </c>
      <c r="L503" s="157" t="s">
        <v>169</v>
      </c>
      <c r="M503" s="160"/>
      <c r="N503" s="157" t="s">
        <v>57</v>
      </c>
      <c r="O503" s="157" t="s">
        <v>606</v>
      </c>
      <c r="P503" s="157" t="s">
        <v>43</v>
      </c>
    </row>
    <row r="504" spans="1:16" s="25" customFormat="1" x14ac:dyDescent="0.25">
      <c r="A504" s="157" t="s">
        <v>2072</v>
      </c>
      <c r="B504" s="157" t="s">
        <v>2073</v>
      </c>
      <c r="C504" s="157" t="s">
        <v>2074</v>
      </c>
      <c r="D504" s="157" t="s">
        <v>75</v>
      </c>
      <c r="E504" s="159">
        <v>57.99</v>
      </c>
      <c r="F504" s="159">
        <v>173.97</v>
      </c>
      <c r="G504" s="157" t="s">
        <v>2075</v>
      </c>
      <c r="H504" s="160" t="s">
        <v>592</v>
      </c>
      <c r="I504" s="161"/>
      <c r="J504" s="162">
        <v>44266</v>
      </c>
      <c r="K504" s="157" t="s">
        <v>66</v>
      </c>
      <c r="L504" s="157" t="s">
        <v>169</v>
      </c>
      <c r="M504" s="160"/>
      <c r="N504" s="165" t="s">
        <v>72</v>
      </c>
      <c r="O504" s="157" t="s">
        <v>66</v>
      </c>
      <c r="P504" s="157" t="s">
        <v>36</v>
      </c>
    </row>
    <row r="505" spans="1:16" s="25" customFormat="1" x14ac:dyDescent="0.25">
      <c r="A505" s="166" t="s">
        <v>2076</v>
      </c>
      <c r="B505" s="166" t="s">
        <v>2077</v>
      </c>
      <c r="C505" s="166"/>
      <c r="D505" s="166" t="s">
        <v>75</v>
      </c>
      <c r="E505" s="168">
        <v>25</v>
      </c>
      <c r="F505" s="168">
        <v>250</v>
      </c>
      <c r="G505" s="166" t="s">
        <v>2078</v>
      </c>
      <c r="H505" s="169">
        <v>1</v>
      </c>
      <c r="I505" s="169" t="s">
        <v>75</v>
      </c>
      <c r="J505" s="176">
        <v>45778</v>
      </c>
      <c r="K505" s="166"/>
      <c r="L505" s="166" t="s">
        <v>112</v>
      </c>
      <c r="M505" s="173" t="s">
        <v>79</v>
      </c>
      <c r="N505" s="172" t="s">
        <v>37</v>
      </c>
      <c r="O505" s="166" t="s">
        <v>66</v>
      </c>
      <c r="P505" s="166" t="s">
        <v>42</v>
      </c>
    </row>
    <row r="506" spans="1:16" s="25" customFormat="1" x14ac:dyDescent="0.25">
      <c r="A506" s="165" t="s">
        <v>2079</v>
      </c>
      <c r="B506" s="186" t="s">
        <v>2080</v>
      </c>
      <c r="C506" s="157" t="s">
        <v>2081</v>
      </c>
      <c r="D506" s="165"/>
      <c r="E506" s="178">
        <v>29</v>
      </c>
      <c r="F506" s="180">
        <v>290</v>
      </c>
      <c r="G506" s="165" t="s">
        <v>2082</v>
      </c>
      <c r="H506" s="179">
        <v>2</v>
      </c>
      <c r="I506" s="160"/>
      <c r="J506" s="187">
        <v>45503</v>
      </c>
      <c r="K506" s="165" t="s">
        <v>77</v>
      </c>
      <c r="L506" s="165" t="s">
        <v>96</v>
      </c>
      <c r="M506" s="179"/>
      <c r="N506" s="157" t="s">
        <v>65</v>
      </c>
      <c r="O506" s="157" t="s">
        <v>66</v>
      </c>
      <c r="P506" s="157" t="s">
        <v>43</v>
      </c>
    </row>
    <row r="507" spans="1:16" s="25" customFormat="1" x14ac:dyDescent="0.25">
      <c r="A507" s="166" t="s">
        <v>2083</v>
      </c>
      <c r="B507" s="166" t="s">
        <v>2084</v>
      </c>
      <c r="C507" s="185"/>
      <c r="D507" s="166" t="s">
        <v>75</v>
      </c>
      <c r="E507" s="168">
        <v>25.9</v>
      </c>
      <c r="F507" s="168">
        <v>259</v>
      </c>
      <c r="G507" s="166" t="s">
        <v>2085</v>
      </c>
      <c r="H507" s="169">
        <v>3</v>
      </c>
      <c r="I507" s="169" t="s">
        <v>75</v>
      </c>
      <c r="J507" s="171">
        <v>45992</v>
      </c>
      <c r="K507" s="166" t="s">
        <v>83</v>
      </c>
      <c r="L507" s="166" t="s">
        <v>133</v>
      </c>
      <c r="M507" s="173" t="s">
        <v>79</v>
      </c>
      <c r="N507" s="172" t="s">
        <v>37</v>
      </c>
      <c r="O507" s="166" t="s">
        <v>66</v>
      </c>
      <c r="P507" s="166" t="s">
        <v>43</v>
      </c>
    </row>
    <row r="508" spans="1:16" s="25" customFormat="1" x14ac:dyDescent="0.25">
      <c r="A508" s="165" t="s">
        <v>2086</v>
      </c>
      <c r="B508" s="165" t="s">
        <v>2087</v>
      </c>
      <c r="C508" s="157" t="s">
        <v>2088</v>
      </c>
      <c r="D508" s="165"/>
      <c r="E508" s="178">
        <v>24.9</v>
      </c>
      <c r="F508" s="180">
        <v>249</v>
      </c>
      <c r="G508" s="165" t="s">
        <v>2089</v>
      </c>
      <c r="H508" s="179">
        <v>1</v>
      </c>
      <c r="I508" s="161"/>
      <c r="J508" s="164">
        <v>44607</v>
      </c>
      <c r="K508" s="157" t="s">
        <v>560</v>
      </c>
      <c r="L508" s="165" t="s">
        <v>314</v>
      </c>
      <c r="M508" s="179"/>
      <c r="N508" s="165" t="s">
        <v>72</v>
      </c>
      <c r="O508" s="157" t="s">
        <v>66</v>
      </c>
      <c r="P508" s="157" t="s">
        <v>43</v>
      </c>
    </row>
    <row r="509" spans="1:16" s="25" customFormat="1" x14ac:dyDescent="0.25">
      <c r="A509" s="157" t="s">
        <v>2090</v>
      </c>
      <c r="B509" s="157" t="s">
        <v>2091</v>
      </c>
      <c r="C509" s="157" t="s">
        <v>2092</v>
      </c>
      <c r="D509" s="157"/>
      <c r="E509" s="159">
        <v>26.9</v>
      </c>
      <c r="F509" s="159">
        <v>269</v>
      </c>
      <c r="G509" s="157" t="s">
        <v>2093</v>
      </c>
      <c r="H509" s="160">
        <v>1</v>
      </c>
      <c r="I509" s="160"/>
      <c r="J509" s="164">
        <v>45559</v>
      </c>
      <c r="K509" s="157" t="s">
        <v>66</v>
      </c>
      <c r="L509" s="165" t="s">
        <v>403</v>
      </c>
      <c r="M509" s="160"/>
      <c r="N509" s="165" t="s">
        <v>72</v>
      </c>
      <c r="O509" s="157" t="s">
        <v>66</v>
      </c>
      <c r="P509" s="157" t="s">
        <v>43</v>
      </c>
    </row>
    <row r="510" spans="1:16" s="25" customFormat="1" x14ac:dyDescent="0.25">
      <c r="A510" s="157" t="s">
        <v>2094</v>
      </c>
      <c r="B510" s="157" t="s">
        <v>2095</v>
      </c>
      <c r="C510" s="157" t="s">
        <v>2096</v>
      </c>
      <c r="D510" s="158"/>
      <c r="E510" s="159">
        <v>24</v>
      </c>
      <c r="F510" s="159">
        <v>240</v>
      </c>
      <c r="G510" s="157" t="s">
        <v>2097</v>
      </c>
      <c r="H510" s="160">
        <v>1</v>
      </c>
      <c r="I510" s="160"/>
      <c r="J510" s="164">
        <v>45142</v>
      </c>
      <c r="K510" s="157" t="s">
        <v>463</v>
      </c>
      <c r="L510" s="157" t="s">
        <v>464</v>
      </c>
      <c r="M510" s="160"/>
      <c r="N510" s="157" t="s">
        <v>65</v>
      </c>
      <c r="O510" s="157" t="s">
        <v>66</v>
      </c>
      <c r="P510" s="157" t="s">
        <v>43</v>
      </c>
    </row>
    <row r="511" spans="1:16" s="25" customFormat="1" x14ac:dyDescent="0.25">
      <c r="A511" s="165" t="s">
        <v>2098</v>
      </c>
      <c r="B511" s="165" t="s">
        <v>2099</v>
      </c>
      <c r="C511" s="157" t="s">
        <v>2100</v>
      </c>
      <c r="D511" s="165"/>
      <c r="E511" s="178">
        <v>35.99</v>
      </c>
      <c r="F511" s="180">
        <v>360</v>
      </c>
      <c r="G511" s="165" t="s">
        <v>2101</v>
      </c>
      <c r="H511" s="179">
        <v>21</v>
      </c>
      <c r="I511" s="161"/>
      <c r="J511" s="164">
        <v>45776</v>
      </c>
      <c r="K511" s="157" t="s">
        <v>2102</v>
      </c>
      <c r="L511" s="165" t="s">
        <v>71</v>
      </c>
      <c r="M511" s="179"/>
      <c r="N511" s="165" t="s">
        <v>72</v>
      </c>
      <c r="O511" s="157" t="s">
        <v>66</v>
      </c>
      <c r="P511" s="183" t="s">
        <v>36</v>
      </c>
    </row>
    <row r="512" spans="1:16" s="25" customFormat="1" x14ac:dyDescent="0.25">
      <c r="A512" s="172" t="s">
        <v>2103</v>
      </c>
      <c r="B512" s="172" t="s">
        <v>2104</v>
      </c>
      <c r="C512" s="166"/>
      <c r="D512" s="172" t="s">
        <v>75</v>
      </c>
      <c r="E512" s="174">
        <v>25</v>
      </c>
      <c r="F512" s="181">
        <v>250</v>
      </c>
      <c r="G512" s="172" t="s">
        <v>2105</v>
      </c>
      <c r="H512" s="175">
        <v>1</v>
      </c>
      <c r="I512" s="170" t="s">
        <v>75</v>
      </c>
      <c r="J512" s="176">
        <v>46054</v>
      </c>
      <c r="K512" s="166" t="s">
        <v>117</v>
      </c>
      <c r="L512" s="166" t="s">
        <v>31</v>
      </c>
      <c r="M512" s="173" t="s">
        <v>79</v>
      </c>
      <c r="N512" s="172" t="s">
        <v>27</v>
      </c>
      <c r="O512" s="166" t="s">
        <v>66</v>
      </c>
      <c r="P512" s="166" t="s">
        <v>43</v>
      </c>
    </row>
    <row r="513" spans="1:16" s="25" customFormat="1" x14ac:dyDescent="0.25">
      <c r="A513" s="157" t="s">
        <v>2106</v>
      </c>
      <c r="B513" s="157" t="s">
        <v>2106</v>
      </c>
      <c r="C513" s="157" t="s">
        <v>2107</v>
      </c>
      <c r="D513" s="157"/>
      <c r="E513" s="159">
        <v>9.99</v>
      </c>
      <c r="F513" s="159">
        <v>99.9</v>
      </c>
      <c r="G513" s="157" t="s">
        <v>2108</v>
      </c>
      <c r="H513" s="160">
        <v>1</v>
      </c>
      <c r="I513" s="161"/>
      <c r="J513" s="162">
        <v>44750</v>
      </c>
      <c r="K513" s="157" t="s">
        <v>66</v>
      </c>
      <c r="L513" s="165" t="s">
        <v>169</v>
      </c>
      <c r="M513" s="160"/>
      <c r="N513" s="165" t="s">
        <v>57</v>
      </c>
      <c r="O513" s="157" t="s">
        <v>1165</v>
      </c>
      <c r="P513" s="157" t="s">
        <v>36</v>
      </c>
    </row>
    <row r="514" spans="1:16" s="25" customFormat="1" x14ac:dyDescent="0.25">
      <c r="A514" s="157" t="s">
        <v>2109</v>
      </c>
      <c r="B514" s="157" t="s">
        <v>2109</v>
      </c>
      <c r="C514" s="157" t="s">
        <v>2110</v>
      </c>
      <c r="D514" s="157"/>
      <c r="E514" s="159">
        <v>9.99</v>
      </c>
      <c r="F514" s="159">
        <v>99.9</v>
      </c>
      <c r="G514" s="157" t="s">
        <v>2111</v>
      </c>
      <c r="H514" s="160">
        <v>1</v>
      </c>
      <c r="I514" s="160"/>
      <c r="J514" s="164">
        <v>44750</v>
      </c>
      <c r="K514" s="157" t="s">
        <v>66</v>
      </c>
      <c r="L514" s="157" t="s">
        <v>169</v>
      </c>
      <c r="M514" s="160"/>
      <c r="N514" s="165" t="s">
        <v>57</v>
      </c>
      <c r="O514" s="157" t="s">
        <v>1165</v>
      </c>
      <c r="P514" s="157" t="s">
        <v>36</v>
      </c>
    </row>
    <row r="515" spans="1:16" s="25" customFormat="1" x14ac:dyDescent="0.25">
      <c r="A515" s="157" t="s">
        <v>2112</v>
      </c>
      <c r="B515" s="157" t="s">
        <v>2113</v>
      </c>
      <c r="C515" s="157" t="s">
        <v>2114</v>
      </c>
      <c r="D515" s="157"/>
      <c r="E515" s="159">
        <v>26.9</v>
      </c>
      <c r="F515" s="159">
        <v>269</v>
      </c>
      <c r="G515" s="157" t="s">
        <v>2115</v>
      </c>
      <c r="H515" s="160">
        <v>5</v>
      </c>
      <c r="I515" s="161"/>
      <c r="J515" s="162">
        <v>44865</v>
      </c>
      <c r="K515" s="157" t="s">
        <v>163</v>
      </c>
      <c r="L515" s="165" t="s">
        <v>314</v>
      </c>
      <c r="M515" s="160"/>
      <c r="N515" s="165" t="s">
        <v>72</v>
      </c>
      <c r="O515" s="157" t="s">
        <v>66</v>
      </c>
      <c r="P515" s="157" t="s">
        <v>43</v>
      </c>
    </row>
    <row r="516" spans="1:16" s="25" customFormat="1" x14ac:dyDescent="0.25">
      <c r="A516" s="157" t="s">
        <v>2116</v>
      </c>
      <c r="B516" s="157" t="s">
        <v>2117</v>
      </c>
      <c r="C516" s="157" t="s">
        <v>2118</v>
      </c>
      <c r="D516" s="157" t="s">
        <v>75</v>
      </c>
      <c r="E516" s="159">
        <v>48</v>
      </c>
      <c r="F516" s="159">
        <v>144</v>
      </c>
      <c r="G516" s="157" t="s">
        <v>2119</v>
      </c>
      <c r="H516" s="160" t="s">
        <v>234</v>
      </c>
      <c r="I516" s="184"/>
      <c r="J516" s="164">
        <v>41822</v>
      </c>
      <c r="K516" s="157" t="s">
        <v>1056</v>
      </c>
      <c r="L516" s="157" t="s">
        <v>169</v>
      </c>
      <c r="M516" s="179"/>
      <c r="N516" s="165" t="s">
        <v>72</v>
      </c>
      <c r="O516" s="157" t="s">
        <v>66</v>
      </c>
      <c r="P516" s="157" t="s">
        <v>36</v>
      </c>
    </row>
    <row r="517" spans="1:16" s="25" customFormat="1" x14ac:dyDescent="0.25">
      <c r="A517" s="157" t="s">
        <v>2120</v>
      </c>
      <c r="B517" s="157" t="s">
        <v>2121</v>
      </c>
      <c r="C517" s="157"/>
      <c r="D517" s="165" t="s">
        <v>75</v>
      </c>
      <c r="E517" s="159">
        <v>28.9</v>
      </c>
      <c r="F517" s="159">
        <v>289</v>
      </c>
      <c r="G517" s="157" t="s">
        <v>2122</v>
      </c>
      <c r="H517" s="160">
        <v>1</v>
      </c>
      <c r="I517" s="160" t="s">
        <v>75</v>
      </c>
      <c r="J517" s="164">
        <v>45870</v>
      </c>
      <c r="K517" s="157" t="s">
        <v>289</v>
      </c>
      <c r="L517" s="157" t="s">
        <v>169</v>
      </c>
      <c r="M517" s="179"/>
      <c r="N517" s="165" t="s">
        <v>57</v>
      </c>
      <c r="O517" s="157" t="s">
        <v>664</v>
      </c>
      <c r="P517" s="157" t="s">
        <v>43</v>
      </c>
    </row>
    <row r="518" spans="1:16" s="25" customFormat="1" x14ac:dyDescent="0.25">
      <c r="A518" s="157" t="s">
        <v>2123</v>
      </c>
      <c r="B518" s="157" t="s">
        <v>2124</v>
      </c>
      <c r="C518" s="157" t="s">
        <v>2125</v>
      </c>
      <c r="D518" s="157"/>
      <c r="E518" s="159">
        <v>25.9</v>
      </c>
      <c r="F518" s="159">
        <v>259</v>
      </c>
      <c r="G518" s="157" t="s">
        <v>2126</v>
      </c>
      <c r="H518" s="160">
        <v>1</v>
      </c>
      <c r="I518" s="160"/>
      <c r="J518" s="164">
        <v>44553</v>
      </c>
      <c r="K518" s="157" t="s">
        <v>163</v>
      </c>
      <c r="L518" s="157" t="s">
        <v>422</v>
      </c>
      <c r="M518" s="160"/>
      <c r="N518" s="165" t="s">
        <v>72</v>
      </c>
      <c r="O518" s="157" t="s">
        <v>66</v>
      </c>
      <c r="P518" s="157" t="s">
        <v>43</v>
      </c>
    </row>
    <row r="519" spans="1:16" s="25" customFormat="1" x14ac:dyDescent="0.25">
      <c r="A519" s="157" t="s">
        <v>2127</v>
      </c>
      <c r="B519" s="157" t="s">
        <v>2128</v>
      </c>
      <c r="C519" s="157" t="s">
        <v>2129</v>
      </c>
      <c r="D519" s="157"/>
      <c r="E519" s="159">
        <v>25.9</v>
      </c>
      <c r="F519" s="159">
        <v>259</v>
      </c>
      <c r="G519" s="157" t="s">
        <v>2130</v>
      </c>
      <c r="H519" s="160">
        <v>1</v>
      </c>
      <c r="I519" s="160"/>
      <c r="J519" s="164">
        <v>44426</v>
      </c>
      <c r="K519" s="157" t="s">
        <v>163</v>
      </c>
      <c r="L519" s="157" t="s">
        <v>422</v>
      </c>
      <c r="M519" s="160"/>
      <c r="N519" s="165" t="s">
        <v>72</v>
      </c>
      <c r="O519" s="157" t="s">
        <v>66</v>
      </c>
      <c r="P519" s="157" t="s">
        <v>43</v>
      </c>
    </row>
    <row r="520" spans="1:16" s="25" customFormat="1" x14ac:dyDescent="0.25">
      <c r="A520" s="157" t="s">
        <v>2131</v>
      </c>
      <c r="B520" s="157" t="s">
        <v>2132</v>
      </c>
      <c r="C520" s="157" t="s">
        <v>2133</v>
      </c>
      <c r="D520" s="157"/>
      <c r="E520" s="159">
        <v>44.9</v>
      </c>
      <c r="F520" s="159">
        <v>270</v>
      </c>
      <c r="G520" s="157" t="s">
        <v>2134</v>
      </c>
      <c r="H520" s="160">
        <v>8</v>
      </c>
      <c r="I520" s="160"/>
      <c r="J520" s="164">
        <v>45086</v>
      </c>
      <c r="K520" s="157" t="s">
        <v>163</v>
      </c>
      <c r="L520" s="165" t="s">
        <v>314</v>
      </c>
      <c r="M520" s="160"/>
      <c r="N520" s="165" t="s">
        <v>72</v>
      </c>
      <c r="O520" s="157" t="s">
        <v>66</v>
      </c>
      <c r="P520" s="157" t="s">
        <v>43</v>
      </c>
    </row>
    <row r="521" spans="1:16" s="25" customFormat="1" x14ac:dyDescent="0.25">
      <c r="A521" s="165" t="s">
        <v>2135</v>
      </c>
      <c r="B521" s="165" t="s">
        <v>2136</v>
      </c>
      <c r="C521" s="203" t="s">
        <v>2137</v>
      </c>
      <c r="D521" s="165"/>
      <c r="E521" s="178">
        <v>29.9</v>
      </c>
      <c r="F521" s="180">
        <v>299</v>
      </c>
      <c r="G521" s="165" t="s">
        <v>2138</v>
      </c>
      <c r="H521" s="179">
        <v>8</v>
      </c>
      <c r="I521" s="161"/>
      <c r="J521" s="164">
        <v>45083</v>
      </c>
      <c r="K521" s="157" t="s">
        <v>163</v>
      </c>
      <c r="L521" s="165" t="s">
        <v>314</v>
      </c>
      <c r="M521" s="179"/>
      <c r="N521" s="165" t="s">
        <v>72</v>
      </c>
      <c r="O521" s="157" t="s">
        <v>66</v>
      </c>
      <c r="P521" s="157" t="s">
        <v>43</v>
      </c>
    </row>
    <row r="522" spans="1:16" s="25" customFormat="1" x14ac:dyDescent="0.25">
      <c r="A522" s="166" t="s">
        <v>2139</v>
      </c>
      <c r="B522" s="166" t="s">
        <v>2140</v>
      </c>
      <c r="C522" s="166"/>
      <c r="D522" s="166" t="s">
        <v>75</v>
      </c>
      <c r="E522" s="168">
        <v>26.9</v>
      </c>
      <c r="F522" s="168">
        <v>269</v>
      </c>
      <c r="G522" s="166" t="s">
        <v>2141</v>
      </c>
      <c r="H522" s="169">
        <v>1</v>
      </c>
      <c r="I522" s="169" t="s">
        <v>75</v>
      </c>
      <c r="J522" s="176">
        <v>45992</v>
      </c>
      <c r="K522" s="166" t="s">
        <v>83</v>
      </c>
      <c r="L522" s="172" t="s">
        <v>84</v>
      </c>
      <c r="M522" s="173" t="s">
        <v>79</v>
      </c>
      <c r="N522" s="172" t="s">
        <v>37</v>
      </c>
      <c r="O522" s="166" t="s">
        <v>66</v>
      </c>
      <c r="P522" s="166" t="s">
        <v>43</v>
      </c>
    </row>
    <row r="523" spans="1:16" s="25" customFormat="1" x14ac:dyDescent="0.25">
      <c r="A523" s="172" t="s">
        <v>2142</v>
      </c>
      <c r="B523" s="198" t="s">
        <v>2143</v>
      </c>
      <c r="C523" s="166"/>
      <c r="D523" s="172" t="s">
        <v>75</v>
      </c>
      <c r="E523" s="174">
        <v>35</v>
      </c>
      <c r="F523" s="181">
        <v>350</v>
      </c>
      <c r="G523" s="172" t="s">
        <v>2144</v>
      </c>
      <c r="H523" s="175">
        <v>3</v>
      </c>
      <c r="I523" s="170" t="s">
        <v>75</v>
      </c>
      <c r="J523" s="171">
        <v>45782</v>
      </c>
      <c r="K523" s="172" t="s">
        <v>389</v>
      </c>
      <c r="L523" s="166" t="s">
        <v>112</v>
      </c>
      <c r="M523" s="173" t="s">
        <v>79</v>
      </c>
      <c r="N523" s="172" t="s">
        <v>37</v>
      </c>
      <c r="O523" s="166" t="s">
        <v>66</v>
      </c>
      <c r="P523" s="166" t="s">
        <v>42</v>
      </c>
    </row>
    <row r="524" spans="1:16" s="25" customFormat="1" x14ac:dyDescent="0.25">
      <c r="A524" s="165" t="s">
        <v>2145</v>
      </c>
      <c r="B524" s="186" t="s">
        <v>2146</v>
      </c>
      <c r="C524" s="157" t="s">
        <v>2147</v>
      </c>
      <c r="D524" s="165"/>
      <c r="E524" s="178">
        <v>35</v>
      </c>
      <c r="F524" s="180">
        <v>350</v>
      </c>
      <c r="G524" s="165" t="s">
        <v>2148</v>
      </c>
      <c r="H524" s="179">
        <v>18</v>
      </c>
      <c r="I524" s="161"/>
      <c r="J524" s="164">
        <v>45530</v>
      </c>
      <c r="K524" s="165" t="s">
        <v>137</v>
      </c>
      <c r="L524" s="165" t="s">
        <v>71</v>
      </c>
      <c r="M524" s="179"/>
      <c r="N524" s="165" t="s">
        <v>72</v>
      </c>
      <c r="O524" s="157" t="s">
        <v>66</v>
      </c>
      <c r="P524" s="157" t="s">
        <v>42</v>
      </c>
    </row>
    <row r="525" spans="1:16" s="25" customFormat="1" x14ac:dyDescent="0.25">
      <c r="A525" s="166" t="s">
        <v>2149</v>
      </c>
      <c r="B525" s="198" t="s">
        <v>2150</v>
      </c>
      <c r="C525" s="166"/>
      <c r="D525" s="172" t="s">
        <v>75</v>
      </c>
      <c r="E525" s="168">
        <v>39</v>
      </c>
      <c r="F525" s="168">
        <v>390</v>
      </c>
      <c r="G525" s="166" t="s">
        <v>2151</v>
      </c>
      <c r="H525" s="169">
        <v>1</v>
      </c>
      <c r="I525" s="170" t="s">
        <v>75</v>
      </c>
      <c r="J525" s="171">
        <v>45931</v>
      </c>
      <c r="K525" s="172" t="s">
        <v>1944</v>
      </c>
      <c r="L525" s="172" t="s">
        <v>84</v>
      </c>
      <c r="M525" s="173" t="s">
        <v>79</v>
      </c>
      <c r="N525" s="172" t="s">
        <v>37</v>
      </c>
      <c r="O525" s="166" t="s">
        <v>66</v>
      </c>
      <c r="P525" s="166" t="s">
        <v>39</v>
      </c>
    </row>
    <row r="526" spans="1:16" s="25" customFormat="1" x14ac:dyDescent="0.25">
      <c r="A526" s="157" t="s">
        <v>2152</v>
      </c>
      <c r="B526" s="186" t="s">
        <v>2153</v>
      </c>
      <c r="C526" s="157" t="s">
        <v>2154</v>
      </c>
      <c r="D526" s="165"/>
      <c r="E526" s="159">
        <v>44</v>
      </c>
      <c r="F526" s="159">
        <v>264</v>
      </c>
      <c r="G526" s="157" t="s">
        <v>2155</v>
      </c>
      <c r="H526" s="160">
        <v>2</v>
      </c>
      <c r="I526" s="161"/>
      <c r="J526" s="162">
        <v>44893</v>
      </c>
      <c r="K526" s="165" t="s">
        <v>2156</v>
      </c>
      <c r="L526" s="165" t="s">
        <v>107</v>
      </c>
      <c r="M526" s="160"/>
      <c r="N526" s="157" t="s">
        <v>65</v>
      </c>
      <c r="O526" s="157" t="s">
        <v>66</v>
      </c>
      <c r="P526" s="157" t="s">
        <v>2157</v>
      </c>
    </row>
    <row r="527" spans="1:16" s="25" customFormat="1" x14ac:dyDescent="0.25">
      <c r="A527" s="165" t="s">
        <v>2158</v>
      </c>
      <c r="B527" s="165" t="s">
        <v>2159</v>
      </c>
      <c r="C527" s="157" t="s">
        <v>2160</v>
      </c>
      <c r="D527" s="165"/>
      <c r="E527" s="178">
        <v>24</v>
      </c>
      <c r="F527" s="180">
        <v>240</v>
      </c>
      <c r="G527" s="165" t="s">
        <v>2161</v>
      </c>
      <c r="H527" s="179">
        <v>2</v>
      </c>
      <c r="I527" s="160"/>
      <c r="J527" s="164">
        <v>44487</v>
      </c>
      <c r="K527" s="157" t="s">
        <v>295</v>
      </c>
      <c r="L527" s="165" t="s">
        <v>96</v>
      </c>
      <c r="M527" s="179"/>
      <c r="N527" s="157" t="s">
        <v>65</v>
      </c>
      <c r="O527" s="157" t="s">
        <v>66</v>
      </c>
      <c r="P527" s="157" t="s">
        <v>43</v>
      </c>
    </row>
    <row r="528" spans="1:16" s="25" customFormat="1" x14ac:dyDescent="0.25">
      <c r="A528" s="157" t="s">
        <v>2162</v>
      </c>
      <c r="B528" s="158" t="s">
        <v>2163</v>
      </c>
      <c r="C528" s="157" t="s">
        <v>2164</v>
      </c>
      <c r="D528" s="158" t="s">
        <v>75</v>
      </c>
      <c r="E528" s="159">
        <v>14.99</v>
      </c>
      <c r="F528" s="159">
        <v>44.97</v>
      </c>
      <c r="G528" s="157" t="s">
        <v>2165</v>
      </c>
      <c r="H528" s="160" t="s">
        <v>592</v>
      </c>
      <c r="I528" s="160"/>
      <c r="J528" s="162">
        <v>42872</v>
      </c>
      <c r="K528" s="157" t="s">
        <v>301</v>
      </c>
      <c r="L528" s="165" t="s">
        <v>169</v>
      </c>
      <c r="M528" s="160"/>
      <c r="N528" s="165" t="s">
        <v>72</v>
      </c>
      <c r="O528" s="157" t="s">
        <v>66</v>
      </c>
      <c r="P528" s="157" t="s">
        <v>36</v>
      </c>
    </row>
    <row r="529" spans="1:16" s="25" customFormat="1" x14ac:dyDescent="0.25">
      <c r="A529" s="157" t="s">
        <v>2166</v>
      </c>
      <c r="B529" s="157" t="s">
        <v>2167</v>
      </c>
      <c r="C529" s="157" t="s">
        <v>2168</v>
      </c>
      <c r="D529" s="157"/>
      <c r="E529" s="159">
        <v>34.9</v>
      </c>
      <c r="F529" s="159">
        <v>349</v>
      </c>
      <c r="G529" s="157" t="s">
        <v>2169</v>
      </c>
      <c r="H529" s="160">
        <v>4</v>
      </c>
      <c r="I529" s="184"/>
      <c r="J529" s="162">
        <v>45533</v>
      </c>
      <c r="K529" s="157" t="s">
        <v>163</v>
      </c>
      <c r="L529" s="157" t="s">
        <v>422</v>
      </c>
      <c r="M529" s="160"/>
      <c r="N529" s="165" t="s">
        <v>72</v>
      </c>
      <c r="O529" s="157" t="s">
        <v>66</v>
      </c>
      <c r="P529" s="157" t="s">
        <v>43</v>
      </c>
    </row>
    <row r="530" spans="1:16" s="25" customFormat="1" x14ac:dyDescent="0.25">
      <c r="A530" s="165" t="s">
        <v>2170</v>
      </c>
      <c r="B530" s="165" t="s">
        <v>2171</v>
      </c>
      <c r="C530" s="157" t="s">
        <v>2172</v>
      </c>
      <c r="D530" s="165"/>
      <c r="E530" s="178">
        <v>29.9</v>
      </c>
      <c r="F530" s="180">
        <v>299</v>
      </c>
      <c r="G530" s="165" t="s">
        <v>2173</v>
      </c>
      <c r="H530" s="179">
        <v>10</v>
      </c>
      <c r="I530" s="161" t="s">
        <v>75</v>
      </c>
      <c r="J530" s="164">
        <v>45839</v>
      </c>
      <c r="K530" s="157"/>
      <c r="L530" s="165" t="s">
        <v>169</v>
      </c>
      <c r="M530" s="160"/>
      <c r="N530" s="165" t="s">
        <v>57</v>
      </c>
      <c r="O530" s="165" t="s">
        <v>446</v>
      </c>
      <c r="P530" s="157" t="s">
        <v>43</v>
      </c>
    </row>
    <row r="531" spans="1:16" s="25" customFormat="1" x14ac:dyDescent="0.25">
      <c r="A531" s="157" t="s">
        <v>2174</v>
      </c>
      <c r="B531" s="157" t="s">
        <v>2175</v>
      </c>
      <c r="C531" s="157" t="s">
        <v>2176</v>
      </c>
      <c r="D531" s="157"/>
      <c r="E531" s="159">
        <v>29</v>
      </c>
      <c r="F531" s="159">
        <v>290</v>
      </c>
      <c r="G531" s="157" t="s">
        <v>2177</v>
      </c>
      <c r="H531" s="160">
        <v>1</v>
      </c>
      <c r="I531" s="160"/>
      <c r="J531" s="164">
        <v>45547</v>
      </c>
      <c r="K531" s="157" t="s">
        <v>151</v>
      </c>
      <c r="L531" s="157" t="s">
        <v>64</v>
      </c>
      <c r="M531" s="160"/>
      <c r="N531" s="157" t="s">
        <v>65</v>
      </c>
      <c r="O531" s="157" t="s">
        <v>66</v>
      </c>
      <c r="P531" s="157" t="s">
        <v>152</v>
      </c>
    </row>
    <row r="532" spans="1:16" s="25" customFormat="1" x14ac:dyDescent="0.25">
      <c r="A532" s="165" t="s">
        <v>2178</v>
      </c>
      <c r="B532" s="165" t="s">
        <v>2179</v>
      </c>
      <c r="C532" s="157" t="s">
        <v>2180</v>
      </c>
      <c r="D532" s="165"/>
      <c r="E532" s="178">
        <v>24</v>
      </c>
      <c r="F532" s="180">
        <v>240</v>
      </c>
      <c r="G532" s="165" t="s">
        <v>2181</v>
      </c>
      <c r="H532" s="179">
        <v>2</v>
      </c>
      <c r="I532" s="161"/>
      <c r="J532" s="164">
        <v>45260</v>
      </c>
      <c r="K532" s="165" t="s">
        <v>1713</v>
      </c>
      <c r="L532" s="165" t="s">
        <v>409</v>
      </c>
      <c r="M532" s="179"/>
      <c r="N532" s="157" t="s">
        <v>65</v>
      </c>
      <c r="O532" s="157" t="s">
        <v>66</v>
      </c>
      <c r="P532" s="157" t="s">
        <v>45</v>
      </c>
    </row>
    <row r="533" spans="1:16" s="25" customFormat="1" x14ac:dyDescent="0.25">
      <c r="A533" s="157" t="s">
        <v>2182</v>
      </c>
      <c r="B533" s="157" t="s">
        <v>2183</v>
      </c>
      <c r="C533" s="157" t="s">
        <v>2184</v>
      </c>
      <c r="D533" s="157"/>
      <c r="E533" s="159">
        <v>29.9</v>
      </c>
      <c r="F533" s="159">
        <v>299</v>
      </c>
      <c r="G533" s="157" t="s">
        <v>2185</v>
      </c>
      <c r="H533" s="160">
        <v>1</v>
      </c>
      <c r="I533" s="160"/>
      <c r="J533" s="164">
        <v>45758</v>
      </c>
      <c r="K533" s="157"/>
      <c r="L533" s="165" t="s">
        <v>409</v>
      </c>
      <c r="M533" s="160"/>
      <c r="N533" s="157" t="s">
        <v>65</v>
      </c>
      <c r="O533" s="157" t="s">
        <v>66</v>
      </c>
      <c r="P533" s="157" t="s">
        <v>43</v>
      </c>
    </row>
    <row r="534" spans="1:16" s="25" customFormat="1" x14ac:dyDescent="0.25">
      <c r="A534" s="157" t="s">
        <v>2186</v>
      </c>
      <c r="B534" s="157" t="s">
        <v>2187</v>
      </c>
      <c r="C534" s="157" t="s">
        <v>2188</v>
      </c>
      <c r="D534" s="158"/>
      <c r="E534" s="159">
        <v>34</v>
      </c>
      <c r="F534" s="159">
        <v>340</v>
      </c>
      <c r="G534" s="157" t="s">
        <v>2189</v>
      </c>
      <c r="H534" s="160">
        <v>3</v>
      </c>
      <c r="I534" s="184"/>
      <c r="J534" s="164">
        <v>45481</v>
      </c>
      <c r="K534" s="157" t="s">
        <v>1713</v>
      </c>
      <c r="L534" s="165" t="s">
        <v>409</v>
      </c>
      <c r="M534" s="179"/>
      <c r="N534" s="157" t="s">
        <v>65</v>
      </c>
      <c r="O534" s="157" t="s">
        <v>66</v>
      </c>
      <c r="P534" s="157" t="s">
        <v>45</v>
      </c>
    </row>
    <row r="535" spans="1:16" s="25" customFormat="1" x14ac:dyDescent="0.25">
      <c r="A535" s="165" t="s">
        <v>2190</v>
      </c>
      <c r="B535" s="165" t="s">
        <v>2191</v>
      </c>
      <c r="C535" s="157" t="s">
        <v>2192</v>
      </c>
      <c r="D535" s="165"/>
      <c r="E535" s="178">
        <v>24.9</v>
      </c>
      <c r="F535" s="180">
        <v>249</v>
      </c>
      <c r="G535" s="165" t="s">
        <v>2193</v>
      </c>
      <c r="H535" s="179">
        <v>1</v>
      </c>
      <c r="I535" s="161"/>
      <c r="J535" s="164">
        <v>45618</v>
      </c>
      <c r="K535" s="157" t="s">
        <v>123</v>
      </c>
      <c r="L535" s="165" t="s">
        <v>409</v>
      </c>
      <c r="M535" s="179"/>
      <c r="N535" s="157" t="s">
        <v>65</v>
      </c>
      <c r="O535" s="157" t="s">
        <v>66</v>
      </c>
      <c r="P535" s="157" t="s">
        <v>43</v>
      </c>
    </row>
    <row r="536" spans="1:16" s="25" customFormat="1" x14ac:dyDescent="0.25">
      <c r="A536" s="166" t="s">
        <v>2194</v>
      </c>
      <c r="B536" s="166" t="s">
        <v>2195</v>
      </c>
      <c r="C536" s="166"/>
      <c r="D536" s="166" t="s">
        <v>75</v>
      </c>
      <c r="E536" s="168">
        <v>28.9</v>
      </c>
      <c r="F536" s="168">
        <v>289</v>
      </c>
      <c r="G536" s="166" t="s">
        <v>2196</v>
      </c>
      <c r="H536" s="169">
        <v>1</v>
      </c>
      <c r="I536" s="169" t="s">
        <v>75</v>
      </c>
      <c r="J536" s="176">
        <v>45962</v>
      </c>
      <c r="K536" s="166" t="s">
        <v>2197</v>
      </c>
      <c r="L536" s="172" t="s">
        <v>398</v>
      </c>
      <c r="M536" s="173" t="s">
        <v>79</v>
      </c>
      <c r="N536" s="172" t="s">
        <v>37</v>
      </c>
      <c r="O536" s="166" t="s">
        <v>66</v>
      </c>
      <c r="P536" s="166" t="s">
        <v>43</v>
      </c>
    </row>
    <row r="537" spans="1:16" s="25" customFormat="1" x14ac:dyDescent="0.25">
      <c r="A537" s="157" t="s">
        <v>2198</v>
      </c>
      <c r="B537" s="157" t="s">
        <v>2199</v>
      </c>
      <c r="C537" s="157" t="s">
        <v>2200</v>
      </c>
      <c r="D537" s="157"/>
      <c r="E537" s="159">
        <v>22</v>
      </c>
      <c r="F537" s="159">
        <v>220</v>
      </c>
      <c r="G537" s="157" t="s">
        <v>2201</v>
      </c>
      <c r="H537" s="160">
        <v>2</v>
      </c>
      <c r="I537" s="160"/>
      <c r="J537" s="187">
        <v>44400</v>
      </c>
      <c r="K537" s="157" t="s">
        <v>129</v>
      </c>
      <c r="L537" s="157" t="s">
        <v>124</v>
      </c>
      <c r="M537" s="179"/>
      <c r="N537" s="157" t="s">
        <v>65</v>
      </c>
      <c r="O537" s="157" t="s">
        <v>66</v>
      </c>
      <c r="P537" s="157" t="s">
        <v>43</v>
      </c>
    </row>
    <row r="538" spans="1:16" s="25" customFormat="1" x14ac:dyDescent="0.25">
      <c r="A538" s="157" t="s">
        <v>2202</v>
      </c>
      <c r="B538" s="157" t="s">
        <v>2203</v>
      </c>
      <c r="C538" s="157" t="s">
        <v>2204</v>
      </c>
      <c r="D538" s="157"/>
      <c r="E538" s="159">
        <v>29.9</v>
      </c>
      <c r="F538" s="159">
        <v>299</v>
      </c>
      <c r="G538" s="157" t="s">
        <v>2205</v>
      </c>
      <c r="H538" s="160">
        <v>2</v>
      </c>
      <c r="I538" s="160"/>
      <c r="J538" s="187">
        <v>45225</v>
      </c>
      <c r="K538" s="157" t="s">
        <v>734</v>
      </c>
      <c r="L538" s="165" t="s">
        <v>314</v>
      </c>
      <c r="M538" s="179"/>
      <c r="N538" s="165" t="s">
        <v>72</v>
      </c>
      <c r="O538" s="157" t="s">
        <v>66</v>
      </c>
      <c r="P538" s="157" t="s">
        <v>43</v>
      </c>
    </row>
    <row r="539" spans="1:16" s="25" customFormat="1" x14ac:dyDescent="0.25">
      <c r="A539" s="166" t="s">
        <v>2206</v>
      </c>
      <c r="B539" s="166" t="s">
        <v>2207</v>
      </c>
      <c r="C539" s="166"/>
      <c r="D539" s="172" t="s">
        <v>75</v>
      </c>
      <c r="E539" s="168">
        <v>38</v>
      </c>
      <c r="F539" s="168">
        <v>213.08</v>
      </c>
      <c r="G539" s="166" t="s">
        <v>2208</v>
      </c>
      <c r="H539" s="169">
        <v>2</v>
      </c>
      <c r="I539" s="170" t="s">
        <v>75</v>
      </c>
      <c r="J539" s="171">
        <v>45597</v>
      </c>
      <c r="K539" s="166"/>
      <c r="L539" s="172" t="s">
        <v>32</v>
      </c>
      <c r="M539" s="173" t="s">
        <v>79</v>
      </c>
      <c r="N539" s="172" t="s">
        <v>27</v>
      </c>
      <c r="O539" s="166" t="s">
        <v>66</v>
      </c>
      <c r="P539" s="166" t="s">
        <v>41</v>
      </c>
    </row>
    <row r="540" spans="1:16" s="25" customFormat="1" x14ac:dyDescent="0.25">
      <c r="A540" s="157" t="s">
        <v>2209</v>
      </c>
      <c r="B540" s="157" t="s">
        <v>2210</v>
      </c>
      <c r="C540" s="157" t="s">
        <v>2211</v>
      </c>
      <c r="D540" s="165"/>
      <c r="E540" s="159">
        <v>29.9</v>
      </c>
      <c r="F540" s="159">
        <v>299</v>
      </c>
      <c r="G540" s="157" t="s">
        <v>2212</v>
      </c>
      <c r="H540" s="160">
        <v>11</v>
      </c>
      <c r="I540" s="161"/>
      <c r="J540" s="162">
        <v>45770</v>
      </c>
      <c r="K540" s="157" t="s">
        <v>83</v>
      </c>
      <c r="L540" s="165" t="s">
        <v>403</v>
      </c>
      <c r="M540" s="160"/>
      <c r="N540" s="165" t="s">
        <v>72</v>
      </c>
      <c r="O540" s="157" t="s">
        <v>66</v>
      </c>
      <c r="P540" s="157" t="s">
        <v>43</v>
      </c>
    </row>
    <row r="541" spans="1:16" s="25" customFormat="1" x14ac:dyDescent="0.25">
      <c r="A541" s="165" t="s">
        <v>2213</v>
      </c>
      <c r="B541" s="165" t="s">
        <v>2214</v>
      </c>
      <c r="C541" s="177" t="s">
        <v>2215</v>
      </c>
      <c r="D541" s="165"/>
      <c r="E541" s="178">
        <v>26.9</v>
      </c>
      <c r="F541" s="180">
        <v>269</v>
      </c>
      <c r="G541" s="165" t="s">
        <v>2216</v>
      </c>
      <c r="H541" s="179">
        <v>2</v>
      </c>
      <c r="I541" s="161"/>
      <c r="J541" s="164">
        <v>44985</v>
      </c>
      <c r="K541" s="157" t="s">
        <v>163</v>
      </c>
      <c r="L541" s="165" t="s">
        <v>71</v>
      </c>
      <c r="M541" s="179"/>
      <c r="N541" s="165" t="s">
        <v>72</v>
      </c>
      <c r="O541" s="157" t="s">
        <v>66</v>
      </c>
      <c r="P541" s="157" t="s">
        <v>43</v>
      </c>
    </row>
    <row r="542" spans="1:16" s="25" customFormat="1" x14ac:dyDescent="0.25">
      <c r="A542" s="166" t="s">
        <v>2217</v>
      </c>
      <c r="B542" s="166" t="s">
        <v>2218</v>
      </c>
      <c r="C542" s="166"/>
      <c r="D542" s="172" t="s">
        <v>75</v>
      </c>
      <c r="E542" s="168">
        <v>26.9</v>
      </c>
      <c r="F542" s="168">
        <v>269</v>
      </c>
      <c r="G542" s="166" t="s">
        <v>2219</v>
      </c>
      <c r="H542" s="169">
        <v>4</v>
      </c>
      <c r="I542" s="170" t="s">
        <v>75</v>
      </c>
      <c r="J542" s="176">
        <v>45915</v>
      </c>
      <c r="K542" s="166" t="s">
        <v>163</v>
      </c>
      <c r="L542" s="166" t="s">
        <v>112</v>
      </c>
      <c r="M542" s="173" t="s">
        <v>79</v>
      </c>
      <c r="N542" s="172" t="s">
        <v>37</v>
      </c>
      <c r="O542" s="166" t="s">
        <v>66</v>
      </c>
      <c r="P542" s="166" t="s">
        <v>43</v>
      </c>
    </row>
    <row r="543" spans="1:16" s="25" customFormat="1" x14ac:dyDescent="0.25">
      <c r="A543" s="157" t="s">
        <v>2220</v>
      </c>
      <c r="B543" s="157" t="s">
        <v>2221</v>
      </c>
      <c r="C543" s="163" t="s">
        <v>2222</v>
      </c>
      <c r="D543" s="165"/>
      <c r="E543" s="159">
        <v>22.99</v>
      </c>
      <c r="F543" s="159">
        <v>229.89999999999998</v>
      </c>
      <c r="G543" s="157" t="s">
        <v>2223</v>
      </c>
      <c r="H543" s="160">
        <v>1</v>
      </c>
      <c r="I543" s="160"/>
      <c r="J543" s="164">
        <v>44644</v>
      </c>
      <c r="K543" s="157" t="s">
        <v>66</v>
      </c>
      <c r="L543" s="165" t="s">
        <v>71</v>
      </c>
      <c r="M543" s="160"/>
      <c r="N543" s="165" t="s">
        <v>72</v>
      </c>
      <c r="O543" s="157" t="s">
        <v>66</v>
      </c>
      <c r="P543" s="157" t="s">
        <v>36</v>
      </c>
    </row>
    <row r="544" spans="1:16" s="25" customFormat="1" x14ac:dyDescent="0.25">
      <c r="A544" s="165" t="s">
        <v>2224</v>
      </c>
      <c r="B544" s="165" t="s">
        <v>2225</v>
      </c>
      <c r="C544" s="165" t="s">
        <v>2226</v>
      </c>
      <c r="D544" s="165"/>
      <c r="E544" s="178">
        <v>25.99</v>
      </c>
      <c r="F544" s="180">
        <v>260</v>
      </c>
      <c r="G544" s="165" t="s">
        <v>2227</v>
      </c>
      <c r="H544" s="179">
        <v>3</v>
      </c>
      <c r="I544" s="161"/>
      <c r="J544" s="162">
        <v>45803</v>
      </c>
      <c r="K544" s="157"/>
      <c r="L544" s="165" t="s">
        <v>71</v>
      </c>
      <c r="M544" s="160"/>
      <c r="N544" s="165" t="s">
        <v>72</v>
      </c>
      <c r="O544" s="157" t="s">
        <v>66</v>
      </c>
      <c r="P544" s="157" t="s">
        <v>36</v>
      </c>
    </row>
    <row r="545" spans="1:16" s="25" customFormat="1" x14ac:dyDescent="0.25">
      <c r="A545" s="157" t="s">
        <v>2228</v>
      </c>
      <c r="B545" s="165" t="s">
        <v>2229</v>
      </c>
      <c r="C545" s="157" t="s">
        <v>2230</v>
      </c>
      <c r="D545" s="165"/>
      <c r="E545" s="178">
        <v>21.99</v>
      </c>
      <c r="F545" s="180">
        <v>219.89999999999998</v>
      </c>
      <c r="G545" s="165" t="s">
        <v>2231</v>
      </c>
      <c r="H545" s="179">
        <v>2</v>
      </c>
      <c r="I545" s="161"/>
      <c r="J545" s="164">
        <v>45012</v>
      </c>
      <c r="K545" s="165"/>
      <c r="L545" s="165" t="s">
        <v>71</v>
      </c>
      <c r="M545" s="179"/>
      <c r="N545" s="165" t="s">
        <v>72</v>
      </c>
      <c r="O545" s="157" t="s">
        <v>66</v>
      </c>
      <c r="P545" s="157" t="s">
        <v>36</v>
      </c>
    </row>
    <row r="546" spans="1:16" s="25" customFormat="1" x14ac:dyDescent="0.25">
      <c r="A546" s="157" t="s">
        <v>2232</v>
      </c>
      <c r="B546" s="165" t="s">
        <v>2233</v>
      </c>
      <c r="C546" s="157" t="s">
        <v>2234</v>
      </c>
      <c r="D546" s="165"/>
      <c r="E546" s="178">
        <v>24.9</v>
      </c>
      <c r="F546" s="180">
        <v>249</v>
      </c>
      <c r="G546" s="165" t="s">
        <v>2235</v>
      </c>
      <c r="H546" s="179">
        <v>1</v>
      </c>
      <c r="I546" s="161"/>
      <c r="J546" s="164">
        <v>44314</v>
      </c>
      <c r="K546" s="165" t="s">
        <v>560</v>
      </c>
      <c r="L546" s="157" t="s">
        <v>422</v>
      </c>
      <c r="M546" s="179"/>
      <c r="N546" s="165" t="s">
        <v>72</v>
      </c>
      <c r="O546" s="157" t="s">
        <v>66</v>
      </c>
      <c r="P546" s="157" t="s">
        <v>43</v>
      </c>
    </row>
    <row r="547" spans="1:16" s="25" customFormat="1" x14ac:dyDescent="0.25">
      <c r="A547" s="166" t="s">
        <v>2236</v>
      </c>
      <c r="B547" s="166" t="s">
        <v>2237</v>
      </c>
      <c r="C547" s="166"/>
      <c r="D547" s="172" t="s">
        <v>75</v>
      </c>
      <c r="E547" s="168">
        <v>26.9</v>
      </c>
      <c r="F547" s="168">
        <v>269</v>
      </c>
      <c r="G547" s="166" t="s">
        <v>2238</v>
      </c>
      <c r="H547" s="169">
        <v>2</v>
      </c>
      <c r="I547" s="169" t="s">
        <v>75</v>
      </c>
      <c r="J547" s="176">
        <v>45992</v>
      </c>
      <c r="K547" s="166" t="s">
        <v>129</v>
      </c>
      <c r="L547" s="172" t="s">
        <v>250</v>
      </c>
      <c r="M547" s="173" t="s">
        <v>79</v>
      </c>
      <c r="N547" s="172" t="s">
        <v>27</v>
      </c>
      <c r="O547" s="166" t="s">
        <v>66</v>
      </c>
      <c r="P547" s="166" t="s">
        <v>43</v>
      </c>
    </row>
    <row r="548" spans="1:16" s="25" customFormat="1" x14ac:dyDescent="0.25">
      <c r="A548" s="165" t="s">
        <v>2239</v>
      </c>
      <c r="B548" s="165" t="s">
        <v>2240</v>
      </c>
      <c r="C548" s="157" t="s">
        <v>2241</v>
      </c>
      <c r="D548" s="158"/>
      <c r="E548" s="178">
        <v>44.99</v>
      </c>
      <c r="F548" s="159">
        <v>448.6</v>
      </c>
      <c r="G548" s="165" t="s">
        <v>2242</v>
      </c>
      <c r="H548" s="179">
        <v>1</v>
      </c>
      <c r="I548" s="161"/>
      <c r="J548" s="164">
        <v>44317</v>
      </c>
      <c r="K548" s="157" t="s">
        <v>2243</v>
      </c>
      <c r="L548" s="157" t="s">
        <v>181</v>
      </c>
      <c r="M548" s="179"/>
      <c r="N548" s="157" t="s">
        <v>65</v>
      </c>
      <c r="O548" s="157" t="s">
        <v>66</v>
      </c>
      <c r="P548" s="157" t="s">
        <v>40</v>
      </c>
    </row>
    <row r="549" spans="1:16" s="25" customFormat="1" x14ac:dyDescent="0.25">
      <c r="A549" s="166" t="s">
        <v>2244</v>
      </c>
      <c r="B549" s="166" t="s">
        <v>2245</v>
      </c>
      <c r="C549" s="166"/>
      <c r="D549" s="167" t="s">
        <v>75</v>
      </c>
      <c r="E549" s="168">
        <v>26.9</v>
      </c>
      <c r="F549" s="168">
        <v>269</v>
      </c>
      <c r="G549" s="166" t="s">
        <v>2246</v>
      </c>
      <c r="H549" s="169">
        <v>5</v>
      </c>
      <c r="I549" s="170" t="s">
        <v>75</v>
      </c>
      <c r="J549" s="171">
        <v>45962</v>
      </c>
      <c r="K549" s="166" t="s">
        <v>560</v>
      </c>
      <c r="L549" s="166" t="s">
        <v>112</v>
      </c>
      <c r="M549" s="173" t="s">
        <v>79</v>
      </c>
      <c r="N549" s="172" t="s">
        <v>37</v>
      </c>
      <c r="O549" s="166" t="s">
        <v>66</v>
      </c>
      <c r="P549" s="166" t="s">
        <v>43</v>
      </c>
    </row>
    <row r="550" spans="1:16" s="25" customFormat="1" x14ac:dyDescent="0.25">
      <c r="A550" s="157" t="s">
        <v>2247</v>
      </c>
      <c r="B550" s="157" t="s">
        <v>2248</v>
      </c>
      <c r="C550" s="157" t="s">
        <v>2249</v>
      </c>
      <c r="D550" s="158"/>
      <c r="E550" s="159">
        <v>19.899999999999999</v>
      </c>
      <c r="F550" s="159">
        <v>199</v>
      </c>
      <c r="G550" s="157" t="s">
        <v>2250</v>
      </c>
      <c r="H550" s="160">
        <v>4</v>
      </c>
      <c r="I550" s="161"/>
      <c r="J550" s="162">
        <v>45054</v>
      </c>
      <c r="K550" s="157" t="s">
        <v>543</v>
      </c>
      <c r="L550" s="157" t="s">
        <v>464</v>
      </c>
      <c r="M550" s="160"/>
      <c r="N550" s="157" t="s">
        <v>65</v>
      </c>
      <c r="O550" s="157" t="s">
        <v>66</v>
      </c>
      <c r="P550" s="157" t="s">
        <v>544</v>
      </c>
    </row>
    <row r="551" spans="1:16" s="25" customFormat="1" x14ac:dyDescent="0.25">
      <c r="A551" s="166" t="s">
        <v>2251</v>
      </c>
      <c r="B551" s="166" t="s">
        <v>2252</v>
      </c>
      <c r="C551" s="166"/>
      <c r="D551" s="167" t="s">
        <v>75</v>
      </c>
      <c r="E551" s="168">
        <v>24.9</v>
      </c>
      <c r="F551" s="168">
        <v>249</v>
      </c>
      <c r="G551" s="166" t="s">
        <v>2253</v>
      </c>
      <c r="H551" s="169">
        <v>3</v>
      </c>
      <c r="I551" s="170" t="s">
        <v>75</v>
      </c>
      <c r="J551" s="171">
        <v>45962</v>
      </c>
      <c r="K551" s="166"/>
      <c r="L551" s="172" t="s">
        <v>34</v>
      </c>
      <c r="M551" s="173" t="s">
        <v>79</v>
      </c>
      <c r="N551" s="172" t="s">
        <v>27</v>
      </c>
      <c r="O551" s="166" t="s">
        <v>66</v>
      </c>
      <c r="P551" s="166" t="s">
        <v>43</v>
      </c>
    </row>
    <row r="552" spans="1:16" s="25" customFormat="1" x14ac:dyDescent="0.25">
      <c r="A552" s="165" t="s">
        <v>2254</v>
      </c>
      <c r="B552" s="165" t="s">
        <v>2255</v>
      </c>
      <c r="C552" s="157" t="s">
        <v>2256</v>
      </c>
      <c r="D552" s="158"/>
      <c r="E552" s="178">
        <v>24</v>
      </c>
      <c r="F552" s="159">
        <v>240</v>
      </c>
      <c r="G552" s="165" t="s">
        <v>2257</v>
      </c>
      <c r="H552" s="179">
        <v>2</v>
      </c>
      <c r="I552" s="161"/>
      <c r="J552" s="164">
        <v>44860</v>
      </c>
      <c r="K552" s="157" t="s">
        <v>295</v>
      </c>
      <c r="L552" s="165" t="s">
        <v>96</v>
      </c>
      <c r="M552" s="179"/>
      <c r="N552" s="157" t="s">
        <v>65</v>
      </c>
      <c r="O552" s="157" t="s">
        <v>66</v>
      </c>
      <c r="P552" s="157" t="s">
        <v>43</v>
      </c>
    </row>
    <row r="553" spans="1:16" s="25" customFormat="1" x14ac:dyDescent="0.25">
      <c r="A553" s="157" t="s">
        <v>2258</v>
      </c>
      <c r="B553" s="157" t="s">
        <v>2259</v>
      </c>
      <c r="C553" s="157" t="s">
        <v>2260</v>
      </c>
      <c r="D553" s="158"/>
      <c r="E553" s="159">
        <v>24</v>
      </c>
      <c r="F553" s="159">
        <v>240</v>
      </c>
      <c r="G553" s="157" t="s">
        <v>2261</v>
      </c>
      <c r="H553" s="160">
        <v>1</v>
      </c>
      <c r="I553" s="161"/>
      <c r="J553" s="162">
        <v>45533</v>
      </c>
      <c r="K553" s="157" t="s">
        <v>63</v>
      </c>
      <c r="L553" s="165" t="s">
        <v>409</v>
      </c>
      <c r="M553" s="160"/>
      <c r="N553" s="157" t="s">
        <v>65</v>
      </c>
      <c r="O553" s="157" t="s">
        <v>66</v>
      </c>
      <c r="P553" s="157" t="s">
        <v>44</v>
      </c>
    </row>
    <row r="554" spans="1:16" s="25" customFormat="1" x14ac:dyDescent="0.25">
      <c r="A554" s="157" t="s">
        <v>2262</v>
      </c>
      <c r="B554" s="157" t="s">
        <v>2263</v>
      </c>
      <c r="C554" s="163" t="s">
        <v>2264</v>
      </c>
      <c r="D554" s="158"/>
      <c r="E554" s="159">
        <v>49.9</v>
      </c>
      <c r="F554" s="159">
        <v>300</v>
      </c>
      <c r="G554" s="157" t="s">
        <v>2265</v>
      </c>
      <c r="H554" s="160">
        <v>4</v>
      </c>
      <c r="I554" s="160"/>
      <c r="J554" s="162">
        <v>45723</v>
      </c>
      <c r="K554" s="157" t="s">
        <v>163</v>
      </c>
      <c r="L554" s="157" t="s">
        <v>422</v>
      </c>
      <c r="M554" s="160"/>
      <c r="N554" s="165" t="s">
        <v>72</v>
      </c>
      <c r="O554" s="157" t="s">
        <v>66</v>
      </c>
      <c r="P554" s="157" t="s">
        <v>43</v>
      </c>
    </row>
    <row r="555" spans="1:16" s="25" customFormat="1" x14ac:dyDescent="0.25">
      <c r="A555" s="157" t="s">
        <v>2266</v>
      </c>
      <c r="B555" s="157" t="s">
        <v>2267</v>
      </c>
      <c r="C555" s="157" t="s">
        <v>2268</v>
      </c>
      <c r="D555" s="158"/>
      <c r="E555" s="159">
        <v>24</v>
      </c>
      <c r="F555" s="159">
        <v>240</v>
      </c>
      <c r="G555" s="157" t="s">
        <v>2269</v>
      </c>
      <c r="H555" s="160">
        <v>5</v>
      </c>
      <c r="I555" s="161"/>
      <c r="J555" s="164">
        <v>45525</v>
      </c>
      <c r="K555" s="157" t="s">
        <v>129</v>
      </c>
      <c r="L555" s="157" t="s">
        <v>124</v>
      </c>
      <c r="M555" s="160"/>
      <c r="N555" s="157" t="s">
        <v>65</v>
      </c>
      <c r="O555" s="157" t="s">
        <v>66</v>
      </c>
      <c r="P555" s="157" t="s">
        <v>43</v>
      </c>
    </row>
    <row r="556" spans="1:16" s="25" customFormat="1" x14ac:dyDescent="0.25">
      <c r="A556" s="166" t="s">
        <v>2270</v>
      </c>
      <c r="B556" s="166" t="s">
        <v>2271</v>
      </c>
      <c r="C556" s="166"/>
      <c r="D556" s="167" t="s">
        <v>75</v>
      </c>
      <c r="E556" s="168">
        <v>28.9</v>
      </c>
      <c r="F556" s="168">
        <v>289</v>
      </c>
      <c r="G556" s="166" t="s">
        <v>2272</v>
      </c>
      <c r="H556" s="169">
        <v>10</v>
      </c>
      <c r="I556" s="188" t="s">
        <v>75</v>
      </c>
      <c r="J556" s="171">
        <v>45962</v>
      </c>
      <c r="K556" s="166" t="s">
        <v>83</v>
      </c>
      <c r="L556" s="166" t="s">
        <v>112</v>
      </c>
      <c r="M556" s="173" t="s">
        <v>79</v>
      </c>
      <c r="N556" s="172" t="s">
        <v>37</v>
      </c>
      <c r="O556" s="166" t="s">
        <v>66</v>
      </c>
      <c r="P556" s="166" t="s">
        <v>43</v>
      </c>
    </row>
    <row r="557" spans="1:16" s="25" customFormat="1" x14ac:dyDescent="0.25">
      <c r="A557" s="157" t="s">
        <v>2273</v>
      </c>
      <c r="B557" s="157" t="s">
        <v>2274</v>
      </c>
      <c r="C557" s="163" t="s">
        <v>2275</v>
      </c>
      <c r="D557" s="158"/>
      <c r="E557" s="159">
        <v>28.9</v>
      </c>
      <c r="F557" s="159">
        <v>289</v>
      </c>
      <c r="G557" s="157" t="s">
        <v>2276</v>
      </c>
      <c r="H557" s="160">
        <v>2</v>
      </c>
      <c r="I557" s="160"/>
      <c r="J557" s="162">
        <v>43990</v>
      </c>
      <c r="K557" s="157" t="s">
        <v>634</v>
      </c>
      <c r="L557" s="157" t="s">
        <v>169</v>
      </c>
      <c r="M557" s="160"/>
      <c r="N557" s="165" t="s">
        <v>57</v>
      </c>
      <c r="O557" s="157" t="s">
        <v>414</v>
      </c>
      <c r="P557" s="157" t="s">
        <v>43</v>
      </c>
    </row>
    <row r="558" spans="1:16" s="25" customFormat="1" x14ac:dyDescent="0.25">
      <c r="A558" s="157" t="s">
        <v>2277</v>
      </c>
      <c r="B558" s="157" t="s">
        <v>2278</v>
      </c>
      <c r="C558" s="157" t="s">
        <v>2279</v>
      </c>
      <c r="D558" s="158"/>
      <c r="E558" s="159">
        <v>34.9</v>
      </c>
      <c r="F558" s="159">
        <v>349</v>
      </c>
      <c r="G558" s="157" t="s">
        <v>2280</v>
      </c>
      <c r="H558" s="160">
        <v>2</v>
      </c>
      <c r="I558" s="161"/>
      <c r="J558" s="162">
        <v>45666</v>
      </c>
      <c r="K558" s="157" t="s">
        <v>66</v>
      </c>
      <c r="L558" s="157" t="s">
        <v>169</v>
      </c>
      <c r="M558" s="160"/>
      <c r="N558" s="165" t="s">
        <v>57</v>
      </c>
      <c r="O558" s="157" t="s">
        <v>491</v>
      </c>
      <c r="P558" s="157" t="s">
        <v>43</v>
      </c>
    </row>
    <row r="559" spans="1:16" s="25" customFormat="1" x14ac:dyDescent="0.25">
      <c r="A559" s="157" t="s">
        <v>2281</v>
      </c>
      <c r="B559" s="157" t="s">
        <v>2282</v>
      </c>
      <c r="C559" s="25" t="s">
        <v>2283</v>
      </c>
      <c r="D559" s="158" t="s">
        <v>75</v>
      </c>
      <c r="E559" s="159">
        <v>21.99</v>
      </c>
      <c r="F559" s="159">
        <v>65.97</v>
      </c>
      <c r="G559" s="157" t="s">
        <v>2284</v>
      </c>
      <c r="H559" s="160" t="s">
        <v>234</v>
      </c>
      <c r="I559" s="160"/>
      <c r="J559" s="164">
        <v>44299</v>
      </c>
      <c r="K559" s="157" t="s">
        <v>66</v>
      </c>
      <c r="L559" s="157" t="s">
        <v>169</v>
      </c>
      <c r="M559" s="160"/>
      <c r="N559" s="165" t="s">
        <v>72</v>
      </c>
      <c r="O559" s="157" t="s">
        <v>66</v>
      </c>
      <c r="P559" s="157" t="s">
        <v>36</v>
      </c>
    </row>
    <row r="560" spans="1:16" s="25" customFormat="1" x14ac:dyDescent="0.25">
      <c r="A560" s="166" t="s">
        <v>2285</v>
      </c>
      <c r="B560" s="166" t="s">
        <v>2286</v>
      </c>
      <c r="C560" s="166"/>
      <c r="D560" s="167" t="s">
        <v>75</v>
      </c>
      <c r="E560" s="168">
        <v>24.9</v>
      </c>
      <c r="F560" s="168">
        <v>249</v>
      </c>
      <c r="G560" s="166" t="s">
        <v>2287</v>
      </c>
      <c r="H560" s="169">
        <v>1</v>
      </c>
      <c r="I560" s="188" t="s">
        <v>75</v>
      </c>
      <c r="J560" s="171">
        <v>46054</v>
      </c>
      <c r="K560" s="166" t="s">
        <v>129</v>
      </c>
      <c r="L560" s="172" t="s">
        <v>250</v>
      </c>
      <c r="M560" s="173" t="s">
        <v>79</v>
      </c>
      <c r="N560" s="172" t="s">
        <v>27</v>
      </c>
      <c r="O560" s="166" t="s">
        <v>66</v>
      </c>
      <c r="P560" s="166" t="s">
        <v>43</v>
      </c>
    </row>
    <row r="561" spans="1:16" s="25" customFormat="1" x14ac:dyDescent="0.25">
      <c r="A561" s="157" t="s">
        <v>2288</v>
      </c>
      <c r="B561" s="157" t="s">
        <v>2289</v>
      </c>
      <c r="C561" s="157" t="s">
        <v>2290</v>
      </c>
      <c r="D561" s="158"/>
      <c r="E561" s="159">
        <v>26</v>
      </c>
      <c r="F561" s="159">
        <v>260</v>
      </c>
      <c r="G561" s="157" t="s">
        <v>2291</v>
      </c>
      <c r="H561" s="160">
        <v>2</v>
      </c>
      <c r="I561" s="160"/>
      <c r="J561" s="162">
        <v>45198</v>
      </c>
      <c r="K561" s="157" t="s">
        <v>101</v>
      </c>
      <c r="L561" s="165" t="s">
        <v>102</v>
      </c>
      <c r="M561" s="160"/>
      <c r="N561" s="157" t="s">
        <v>65</v>
      </c>
      <c r="O561" s="157" t="s">
        <v>66</v>
      </c>
      <c r="P561" s="157" t="s">
        <v>43</v>
      </c>
    </row>
    <row r="562" spans="1:16" s="25" customFormat="1" x14ac:dyDescent="0.25">
      <c r="A562" s="157" t="s">
        <v>2292</v>
      </c>
      <c r="B562" s="157" t="s">
        <v>2293</v>
      </c>
      <c r="C562" s="163" t="s">
        <v>2294</v>
      </c>
      <c r="D562" s="158"/>
      <c r="E562" s="159">
        <v>29.9</v>
      </c>
      <c r="F562" s="159">
        <v>299</v>
      </c>
      <c r="G562" s="157" t="s">
        <v>2295</v>
      </c>
      <c r="H562" s="160">
        <v>5</v>
      </c>
      <c r="I562" s="160"/>
      <c r="J562" s="162">
        <v>45153</v>
      </c>
      <c r="K562" s="157" t="s">
        <v>734</v>
      </c>
      <c r="L562" s="165" t="s">
        <v>314</v>
      </c>
      <c r="M562" s="160"/>
      <c r="N562" s="165" t="s">
        <v>72</v>
      </c>
      <c r="O562" s="157" t="s">
        <v>66</v>
      </c>
      <c r="P562" s="157" t="s">
        <v>43</v>
      </c>
    </row>
    <row r="563" spans="1:16" s="25" customFormat="1" x14ac:dyDescent="0.25">
      <c r="A563" s="157" t="s">
        <v>2296</v>
      </c>
      <c r="B563" s="157" t="s">
        <v>2297</v>
      </c>
      <c r="C563" s="157" t="s">
        <v>2298</v>
      </c>
      <c r="D563" s="158"/>
      <c r="E563" s="159">
        <v>24.9</v>
      </c>
      <c r="F563" s="159">
        <v>249</v>
      </c>
      <c r="G563" s="157" t="s">
        <v>2299</v>
      </c>
      <c r="H563" s="160">
        <v>1</v>
      </c>
      <c r="I563" s="184"/>
      <c r="J563" s="162">
        <v>45786</v>
      </c>
      <c r="K563" s="157" t="s">
        <v>101</v>
      </c>
      <c r="L563" s="165" t="s">
        <v>102</v>
      </c>
      <c r="M563" s="179"/>
      <c r="N563" s="157" t="s">
        <v>65</v>
      </c>
      <c r="O563" s="157" t="s">
        <v>66</v>
      </c>
      <c r="P563" s="157" t="s">
        <v>43</v>
      </c>
    </row>
    <row r="564" spans="1:16" s="25" customFormat="1" x14ac:dyDescent="0.25">
      <c r="A564" s="157" t="s">
        <v>2300</v>
      </c>
      <c r="B564" s="157" t="s">
        <v>2301</v>
      </c>
      <c r="C564" s="157" t="s">
        <v>2302</v>
      </c>
      <c r="D564" s="158"/>
      <c r="E564" s="159">
        <v>19.899999999999999</v>
      </c>
      <c r="F564" s="159">
        <v>199</v>
      </c>
      <c r="G564" s="157" t="s">
        <v>2303</v>
      </c>
      <c r="H564" s="160">
        <v>1</v>
      </c>
      <c r="I564" s="161"/>
      <c r="J564" s="162">
        <v>44832</v>
      </c>
      <c r="K564" s="157"/>
      <c r="L564" s="157" t="s">
        <v>422</v>
      </c>
      <c r="M564" s="160"/>
      <c r="N564" s="165" t="s">
        <v>72</v>
      </c>
      <c r="O564" s="157" t="s">
        <v>66</v>
      </c>
      <c r="P564" s="157" t="s">
        <v>2304</v>
      </c>
    </row>
    <row r="565" spans="1:16" s="25" customFormat="1" x14ac:dyDescent="0.25">
      <c r="A565" s="157" t="s">
        <v>2305</v>
      </c>
      <c r="B565" s="157" t="s">
        <v>2306</v>
      </c>
      <c r="C565" s="157" t="s">
        <v>2307</v>
      </c>
      <c r="D565" s="158"/>
      <c r="E565" s="159">
        <v>24</v>
      </c>
      <c r="F565" s="159">
        <v>240</v>
      </c>
      <c r="G565" s="157" t="s">
        <v>2308</v>
      </c>
      <c r="H565" s="160">
        <v>2</v>
      </c>
      <c r="I565" s="161"/>
      <c r="J565" s="162">
        <v>45259</v>
      </c>
      <c r="K565" s="157" t="s">
        <v>586</v>
      </c>
      <c r="L565" s="165" t="s">
        <v>409</v>
      </c>
      <c r="M565" s="160"/>
      <c r="N565" s="157" t="s">
        <v>65</v>
      </c>
      <c r="O565" s="157" t="s">
        <v>66</v>
      </c>
      <c r="P565" s="157" t="s">
        <v>587</v>
      </c>
    </row>
    <row r="566" spans="1:16" s="25" customFormat="1" x14ac:dyDescent="0.25">
      <c r="A566" s="165" t="s">
        <v>2309</v>
      </c>
      <c r="B566" s="165" t="s">
        <v>2310</v>
      </c>
      <c r="C566" s="157"/>
      <c r="D566" s="165" t="s">
        <v>75</v>
      </c>
      <c r="E566" s="178">
        <v>24.9</v>
      </c>
      <c r="F566" s="180">
        <v>249</v>
      </c>
      <c r="G566" s="165" t="s">
        <v>2311</v>
      </c>
      <c r="H566" s="179">
        <v>2</v>
      </c>
      <c r="I566" s="161" t="s">
        <v>75</v>
      </c>
      <c r="J566" s="164">
        <v>45896</v>
      </c>
      <c r="K566" s="157" t="s">
        <v>63</v>
      </c>
      <c r="L566" s="157" t="s">
        <v>181</v>
      </c>
      <c r="M566" s="179"/>
      <c r="N566" s="157" t="s">
        <v>65</v>
      </c>
      <c r="O566" s="157" t="s">
        <v>66</v>
      </c>
      <c r="P566" s="157" t="s">
        <v>43</v>
      </c>
    </row>
    <row r="567" spans="1:16" s="25" customFormat="1" x14ac:dyDescent="0.25">
      <c r="A567" s="157" t="s">
        <v>2312</v>
      </c>
      <c r="B567" s="157" t="s">
        <v>2313</v>
      </c>
      <c r="C567" s="157" t="s">
        <v>2314</v>
      </c>
      <c r="D567" s="158"/>
      <c r="E567" s="159">
        <v>29.9</v>
      </c>
      <c r="F567" s="159">
        <v>299</v>
      </c>
      <c r="G567" s="157" t="s">
        <v>2315</v>
      </c>
      <c r="H567" s="160">
        <v>2</v>
      </c>
      <c r="I567" s="161"/>
      <c r="J567" s="162">
        <v>44972</v>
      </c>
      <c r="K567" s="157" t="s">
        <v>163</v>
      </c>
      <c r="L567" s="157" t="s">
        <v>422</v>
      </c>
      <c r="M567" s="160"/>
      <c r="N567" s="165" t="s">
        <v>72</v>
      </c>
      <c r="O567" s="157" t="s">
        <v>66</v>
      </c>
      <c r="P567" s="157" t="s">
        <v>43</v>
      </c>
    </row>
    <row r="568" spans="1:16" s="25" customFormat="1" x14ac:dyDescent="0.25">
      <c r="A568" s="157" t="s">
        <v>2316</v>
      </c>
      <c r="B568" s="157" t="s">
        <v>2317</v>
      </c>
      <c r="C568" s="163" t="s">
        <v>2318</v>
      </c>
      <c r="D568" s="158"/>
      <c r="E568" s="159">
        <v>26.9</v>
      </c>
      <c r="F568" s="159">
        <v>269</v>
      </c>
      <c r="G568" s="157" t="s">
        <v>2319</v>
      </c>
      <c r="H568" s="160">
        <v>7</v>
      </c>
      <c r="I568" s="160"/>
      <c r="J568" s="162">
        <v>45608</v>
      </c>
      <c r="K568" s="157" t="s">
        <v>83</v>
      </c>
      <c r="L568" s="157" t="s">
        <v>422</v>
      </c>
      <c r="M568" s="160"/>
      <c r="N568" s="165" t="s">
        <v>72</v>
      </c>
      <c r="O568" s="157" t="s">
        <v>66</v>
      </c>
      <c r="P568" s="157" t="s">
        <v>43</v>
      </c>
    </row>
    <row r="569" spans="1:16" s="25" customFormat="1" x14ac:dyDescent="0.25">
      <c r="A569" s="157" t="s">
        <v>2320</v>
      </c>
      <c r="B569" s="157" t="s">
        <v>2321</v>
      </c>
      <c r="C569" s="204" t="s">
        <v>2322</v>
      </c>
      <c r="D569" s="158" t="s">
        <v>75</v>
      </c>
      <c r="E569" s="159">
        <v>14.99</v>
      </c>
      <c r="F569" s="159">
        <v>44.97</v>
      </c>
      <c r="G569" s="157" t="s">
        <v>2323</v>
      </c>
      <c r="H569" s="160" t="s">
        <v>1982</v>
      </c>
      <c r="I569" s="160"/>
      <c r="J569" s="164">
        <v>42804</v>
      </c>
      <c r="K569" s="157" t="s">
        <v>301</v>
      </c>
      <c r="L569" s="157" t="s">
        <v>169</v>
      </c>
      <c r="M569" s="160"/>
      <c r="N569" s="165" t="s">
        <v>72</v>
      </c>
      <c r="O569" s="157" t="s">
        <v>66</v>
      </c>
      <c r="P569" s="157" t="s">
        <v>36</v>
      </c>
    </row>
    <row r="570" spans="1:16" s="25" customFormat="1" x14ac:dyDescent="0.25">
      <c r="A570" s="165" t="s">
        <v>2324</v>
      </c>
      <c r="B570" s="165" t="s">
        <v>2325</v>
      </c>
      <c r="C570" s="157" t="s">
        <v>2326</v>
      </c>
      <c r="D570" s="165"/>
      <c r="E570" s="178">
        <v>21.9</v>
      </c>
      <c r="F570" s="180">
        <v>219</v>
      </c>
      <c r="G570" s="165" t="s">
        <v>2327</v>
      </c>
      <c r="H570" s="179">
        <v>1</v>
      </c>
      <c r="I570" s="161"/>
      <c r="J570" s="164">
        <v>45835</v>
      </c>
      <c r="K570" s="165" t="s">
        <v>77</v>
      </c>
      <c r="L570" s="165" t="s">
        <v>96</v>
      </c>
      <c r="M570" s="179"/>
      <c r="N570" s="157" t="s">
        <v>65</v>
      </c>
      <c r="O570" s="157" t="s">
        <v>66</v>
      </c>
      <c r="P570" s="157" t="s">
        <v>43</v>
      </c>
    </row>
    <row r="571" spans="1:16" s="25" customFormat="1" x14ac:dyDescent="0.25">
      <c r="A571" s="157" t="s">
        <v>2328</v>
      </c>
      <c r="B571" s="157" t="s">
        <v>2329</v>
      </c>
      <c r="C571" s="157" t="s">
        <v>2330</v>
      </c>
      <c r="D571" s="158" t="s">
        <v>75</v>
      </c>
      <c r="E571" s="159">
        <v>15.99</v>
      </c>
      <c r="F571" s="159">
        <v>47.97</v>
      </c>
      <c r="G571" s="157" t="s">
        <v>2331</v>
      </c>
      <c r="H571" s="160" t="s">
        <v>234</v>
      </c>
      <c r="I571" s="161"/>
      <c r="J571" s="162">
        <v>42558</v>
      </c>
      <c r="K571" s="157" t="s">
        <v>66</v>
      </c>
      <c r="L571" s="157" t="s">
        <v>169</v>
      </c>
      <c r="M571" s="160"/>
      <c r="N571" s="165" t="s">
        <v>72</v>
      </c>
      <c r="O571" s="157" t="s">
        <v>66</v>
      </c>
      <c r="P571" s="157" t="s">
        <v>36</v>
      </c>
    </row>
    <row r="572" spans="1:16" s="25" customFormat="1" x14ac:dyDescent="0.25">
      <c r="A572" s="157" t="s">
        <v>2332</v>
      </c>
      <c r="B572" s="157" t="s">
        <v>2333</v>
      </c>
      <c r="C572" s="157" t="s">
        <v>2334</v>
      </c>
      <c r="D572" s="158"/>
      <c r="E572" s="159">
        <v>26.9</v>
      </c>
      <c r="F572" s="159">
        <v>269</v>
      </c>
      <c r="G572" s="157" t="s">
        <v>2335</v>
      </c>
      <c r="H572" s="160">
        <v>3</v>
      </c>
      <c r="I572" s="161"/>
      <c r="J572" s="162">
        <v>45170</v>
      </c>
      <c r="K572" s="157" t="s">
        <v>734</v>
      </c>
      <c r="L572" s="165" t="s">
        <v>403</v>
      </c>
      <c r="M572" s="160"/>
      <c r="N572" s="165" t="s">
        <v>72</v>
      </c>
      <c r="O572" s="157" t="s">
        <v>66</v>
      </c>
      <c r="P572" s="157" t="s">
        <v>43</v>
      </c>
    </row>
    <row r="573" spans="1:16" s="25" customFormat="1" x14ac:dyDescent="0.25">
      <c r="A573" s="165" t="s">
        <v>2336</v>
      </c>
      <c r="B573" s="157" t="s">
        <v>2337</v>
      </c>
      <c r="C573" s="157" t="s">
        <v>2338</v>
      </c>
      <c r="D573" s="165"/>
      <c r="E573" s="178">
        <v>28.99</v>
      </c>
      <c r="F573" s="205">
        <v>289.89999999999998</v>
      </c>
      <c r="G573" s="165" t="s">
        <v>2339</v>
      </c>
      <c r="H573" s="179" t="s">
        <v>518</v>
      </c>
      <c r="I573" s="161"/>
      <c r="J573" s="164">
        <v>44830</v>
      </c>
      <c r="K573" s="165" t="s">
        <v>762</v>
      </c>
      <c r="L573" s="157" t="s">
        <v>422</v>
      </c>
      <c r="M573" s="179"/>
      <c r="N573" s="165" t="s">
        <v>72</v>
      </c>
      <c r="O573" s="157" t="s">
        <v>66</v>
      </c>
      <c r="P573" s="157" t="s">
        <v>36</v>
      </c>
    </row>
    <row r="574" spans="1:16" s="25" customFormat="1" x14ac:dyDescent="0.25">
      <c r="A574" s="165" t="s">
        <v>2340</v>
      </c>
      <c r="B574" s="157" t="s">
        <v>2341</v>
      </c>
      <c r="C574" s="157" t="s">
        <v>2342</v>
      </c>
      <c r="D574" s="165"/>
      <c r="E574" s="178">
        <v>24</v>
      </c>
      <c r="F574" s="205">
        <v>240</v>
      </c>
      <c r="G574" s="165" t="s">
        <v>2343</v>
      </c>
      <c r="H574" s="179">
        <v>1</v>
      </c>
      <c r="I574" s="161"/>
      <c r="J574" s="164">
        <v>44895</v>
      </c>
      <c r="K574" s="165" t="s">
        <v>151</v>
      </c>
      <c r="L574" s="157" t="s">
        <v>64</v>
      </c>
      <c r="M574" s="179"/>
      <c r="N574" s="157" t="s">
        <v>65</v>
      </c>
      <c r="O574" s="157" t="s">
        <v>66</v>
      </c>
      <c r="P574" s="157" t="s">
        <v>152</v>
      </c>
    </row>
    <row r="575" spans="1:16" s="25" customFormat="1" x14ac:dyDescent="0.25">
      <c r="A575" s="157" t="s">
        <v>2344</v>
      </c>
      <c r="B575" s="157" t="s">
        <v>2345</v>
      </c>
      <c r="C575" s="157" t="s">
        <v>2346</v>
      </c>
      <c r="D575" s="165"/>
      <c r="E575" s="159">
        <v>28.9</v>
      </c>
      <c r="F575" s="206">
        <v>289</v>
      </c>
      <c r="G575" s="157" t="s">
        <v>2347</v>
      </c>
      <c r="H575" s="179">
        <v>1</v>
      </c>
      <c r="I575" s="160"/>
      <c r="J575" s="164">
        <v>45518</v>
      </c>
      <c r="K575" s="165" t="s">
        <v>264</v>
      </c>
      <c r="L575" s="165" t="s">
        <v>403</v>
      </c>
      <c r="M575" s="160"/>
      <c r="N575" s="165" t="s">
        <v>72</v>
      </c>
      <c r="O575" s="157" t="s">
        <v>66</v>
      </c>
      <c r="P575" s="157" t="s">
        <v>43</v>
      </c>
    </row>
    <row r="576" spans="1:16" s="25" customFormat="1" x14ac:dyDescent="0.25">
      <c r="A576" s="157" t="s">
        <v>2348</v>
      </c>
      <c r="B576" s="157" t="s">
        <v>2349</v>
      </c>
      <c r="C576" s="157" t="s">
        <v>2350</v>
      </c>
      <c r="D576" s="165" t="s">
        <v>75</v>
      </c>
      <c r="E576" s="159">
        <v>15.99</v>
      </c>
      <c r="F576" s="206">
        <v>159.9</v>
      </c>
      <c r="G576" s="157" t="s">
        <v>2351</v>
      </c>
      <c r="H576" s="160" t="s">
        <v>234</v>
      </c>
      <c r="I576" s="160"/>
      <c r="J576" s="162">
        <v>44432</v>
      </c>
      <c r="K576" s="157" t="s">
        <v>1539</v>
      </c>
      <c r="L576" s="157" t="s">
        <v>169</v>
      </c>
      <c r="M576" s="160"/>
      <c r="N576" s="165" t="s">
        <v>72</v>
      </c>
      <c r="O576" s="157" t="s">
        <v>66</v>
      </c>
      <c r="P576" s="157" t="s">
        <v>36</v>
      </c>
    </row>
    <row r="577" spans="1:16" s="25" customFormat="1" x14ac:dyDescent="0.25">
      <c r="A577" s="166" t="s">
        <v>2352</v>
      </c>
      <c r="B577" s="166" t="s">
        <v>2353</v>
      </c>
      <c r="C577" s="166"/>
      <c r="D577" s="172" t="s">
        <v>75</v>
      </c>
      <c r="E577" s="168">
        <v>26.9</v>
      </c>
      <c r="F577" s="207">
        <v>269</v>
      </c>
      <c r="G577" s="166" t="s">
        <v>2354</v>
      </c>
      <c r="H577" s="169">
        <v>4</v>
      </c>
      <c r="I577" s="169" t="s">
        <v>75</v>
      </c>
      <c r="J577" s="176">
        <v>46054</v>
      </c>
      <c r="K577" s="172" t="s">
        <v>264</v>
      </c>
      <c r="L577" s="172" t="s">
        <v>265</v>
      </c>
      <c r="M577" s="173" t="s">
        <v>79</v>
      </c>
      <c r="N577" s="172" t="s">
        <v>37</v>
      </c>
      <c r="O577" s="166" t="s">
        <v>66</v>
      </c>
      <c r="P577" s="166" t="s">
        <v>43</v>
      </c>
    </row>
    <row r="578" spans="1:16" s="25" customFormat="1" x14ac:dyDescent="0.25">
      <c r="A578" s="157" t="s">
        <v>2355</v>
      </c>
      <c r="B578" s="157" t="s">
        <v>2356</v>
      </c>
      <c r="C578" s="157" t="s">
        <v>2357</v>
      </c>
      <c r="D578" s="165"/>
      <c r="E578" s="159">
        <v>29.9</v>
      </c>
      <c r="F578" s="206">
        <v>299</v>
      </c>
      <c r="G578" s="157" t="s">
        <v>2358</v>
      </c>
      <c r="H578" s="179">
        <v>1</v>
      </c>
      <c r="I578" s="160"/>
      <c r="J578" s="164">
        <v>45054</v>
      </c>
      <c r="K578" s="165" t="s">
        <v>1027</v>
      </c>
      <c r="L578" s="165" t="s">
        <v>102</v>
      </c>
      <c r="M578" s="160"/>
      <c r="N578" s="157" t="s">
        <v>65</v>
      </c>
      <c r="O578" s="157" t="s">
        <v>66</v>
      </c>
      <c r="P578" s="157" t="s">
        <v>544</v>
      </c>
    </row>
    <row r="579" spans="1:16" s="25" customFormat="1" x14ac:dyDescent="0.25">
      <c r="A579" s="166" t="s">
        <v>2359</v>
      </c>
      <c r="B579" s="166" t="s">
        <v>2360</v>
      </c>
      <c r="C579" s="166"/>
      <c r="D579" s="167" t="s">
        <v>75</v>
      </c>
      <c r="E579" s="168">
        <v>29.9</v>
      </c>
      <c r="F579" s="168">
        <v>299</v>
      </c>
      <c r="G579" s="166" t="s">
        <v>2361</v>
      </c>
      <c r="H579" s="169">
        <v>5</v>
      </c>
      <c r="I579" s="169" t="s">
        <v>75</v>
      </c>
      <c r="J579" s="171">
        <v>45901</v>
      </c>
      <c r="K579" s="166" t="s">
        <v>63</v>
      </c>
      <c r="L579" s="172" t="s">
        <v>33</v>
      </c>
      <c r="M579" s="173" t="s">
        <v>79</v>
      </c>
      <c r="N579" s="172" t="s">
        <v>27</v>
      </c>
      <c r="O579" s="166" t="s">
        <v>66</v>
      </c>
      <c r="P579" s="166" t="s">
        <v>43</v>
      </c>
    </row>
    <row r="580" spans="1:16" s="25" customFormat="1" x14ac:dyDescent="0.25">
      <c r="A580" s="165" t="s">
        <v>2362</v>
      </c>
      <c r="B580" s="165" t="s">
        <v>2363</v>
      </c>
      <c r="C580" s="157" t="s">
        <v>2364</v>
      </c>
      <c r="D580" s="165"/>
      <c r="E580" s="178">
        <v>28.99</v>
      </c>
      <c r="F580" s="180">
        <v>290</v>
      </c>
      <c r="G580" s="165" t="s">
        <v>2365</v>
      </c>
      <c r="H580" s="179">
        <v>1</v>
      </c>
      <c r="I580" s="161"/>
      <c r="J580" s="164">
        <v>45610</v>
      </c>
      <c r="K580" s="165"/>
      <c r="L580" s="157" t="s">
        <v>169</v>
      </c>
      <c r="M580" s="179"/>
      <c r="N580" s="165" t="s">
        <v>72</v>
      </c>
      <c r="O580" s="157" t="s">
        <v>66</v>
      </c>
      <c r="P580" s="157" t="s">
        <v>36</v>
      </c>
    </row>
    <row r="581" spans="1:16" s="25" customFormat="1" x14ac:dyDescent="0.25">
      <c r="A581" s="172" t="s">
        <v>2366</v>
      </c>
      <c r="B581" s="172" t="s">
        <v>2367</v>
      </c>
      <c r="C581" s="166"/>
      <c r="D581" s="172" t="s">
        <v>75</v>
      </c>
      <c r="E581" s="174">
        <v>24.9</v>
      </c>
      <c r="F581" s="181">
        <v>249</v>
      </c>
      <c r="G581" s="172" t="s">
        <v>2368</v>
      </c>
      <c r="H581" s="175">
        <v>1</v>
      </c>
      <c r="I581" s="170" t="s">
        <v>75</v>
      </c>
      <c r="J581" s="176">
        <v>45962</v>
      </c>
      <c r="K581" s="172" t="s">
        <v>101</v>
      </c>
      <c r="L581" s="172" t="s">
        <v>28</v>
      </c>
      <c r="M581" s="173" t="s">
        <v>79</v>
      </c>
      <c r="N581" s="172" t="s">
        <v>27</v>
      </c>
      <c r="O581" s="166" t="s">
        <v>66</v>
      </c>
      <c r="P581" s="166" t="s">
        <v>43</v>
      </c>
    </row>
    <row r="582" spans="1:16" s="25" customFormat="1" x14ac:dyDescent="0.25">
      <c r="A582" s="165" t="s">
        <v>2369</v>
      </c>
      <c r="B582" s="165" t="s">
        <v>2370</v>
      </c>
      <c r="C582" s="157" t="s">
        <v>2371</v>
      </c>
      <c r="D582" s="165" t="s">
        <v>75</v>
      </c>
      <c r="E582" s="178">
        <v>23.99</v>
      </c>
      <c r="F582" s="180">
        <v>71.97</v>
      </c>
      <c r="G582" s="165" t="s">
        <v>2372</v>
      </c>
      <c r="H582" s="179" t="s">
        <v>234</v>
      </c>
      <c r="I582" s="161"/>
      <c r="J582" s="164">
        <v>44362</v>
      </c>
      <c r="K582" s="165" t="s">
        <v>66</v>
      </c>
      <c r="L582" s="157" t="s">
        <v>169</v>
      </c>
      <c r="M582" s="179"/>
      <c r="N582" s="165" t="s">
        <v>72</v>
      </c>
      <c r="O582" s="157" t="s">
        <v>66</v>
      </c>
      <c r="P582" s="157" t="s">
        <v>36</v>
      </c>
    </row>
    <row r="583" spans="1:16" s="25" customFormat="1" x14ac:dyDescent="0.25">
      <c r="A583" s="165" t="s">
        <v>2373</v>
      </c>
      <c r="B583" s="165" t="s">
        <v>2374</v>
      </c>
      <c r="C583" s="157" t="s">
        <v>2375</v>
      </c>
      <c r="D583" s="165"/>
      <c r="E583" s="178">
        <v>24.9</v>
      </c>
      <c r="F583" s="180">
        <v>249</v>
      </c>
      <c r="G583" s="165" t="s">
        <v>2376</v>
      </c>
      <c r="H583" s="179">
        <v>1</v>
      </c>
      <c r="I583" s="161"/>
      <c r="J583" s="164">
        <v>45603</v>
      </c>
      <c r="K583" s="165" t="s">
        <v>2377</v>
      </c>
      <c r="L583" s="157" t="s">
        <v>1844</v>
      </c>
      <c r="M583" s="179"/>
      <c r="N583" s="157" t="s">
        <v>65</v>
      </c>
      <c r="O583" s="157" t="s">
        <v>66</v>
      </c>
      <c r="P583" s="157" t="s">
        <v>44</v>
      </c>
    </row>
    <row r="584" spans="1:16" s="25" customFormat="1" x14ac:dyDescent="0.25">
      <c r="A584" s="165" t="s">
        <v>2378</v>
      </c>
      <c r="B584" s="165" t="s">
        <v>2379</v>
      </c>
      <c r="C584" s="157"/>
      <c r="D584" s="165" t="s">
        <v>75</v>
      </c>
      <c r="E584" s="178">
        <v>28.9</v>
      </c>
      <c r="F584" s="180">
        <v>289</v>
      </c>
      <c r="G584" s="165" t="s">
        <v>2380</v>
      </c>
      <c r="H584" s="179">
        <v>1</v>
      </c>
      <c r="I584" s="161" t="s">
        <v>75</v>
      </c>
      <c r="J584" s="164">
        <v>45870</v>
      </c>
      <c r="K584" s="165" t="s">
        <v>289</v>
      </c>
      <c r="L584" s="157" t="s">
        <v>169</v>
      </c>
      <c r="M584" s="179"/>
      <c r="N584" s="165" t="s">
        <v>57</v>
      </c>
      <c r="O584" s="165" t="s">
        <v>414</v>
      </c>
      <c r="P584" s="157" t="s">
        <v>43</v>
      </c>
    </row>
    <row r="585" spans="1:16" s="25" customFormat="1" x14ac:dyDescent="0.25">
      <c r="A585" s="172" t="s">
        <v>2381</v>
      </c>
      <c r="B585" s="172" t="s">
        <v>2382</v>
      </c>
      <c r="C585" s="166"/>
      <c r="D585" s="172" t="s">
        <v>75</v>
      </c>
      <c r="E585" s="174">
        <v>28.9</v>
      </c>
      <c r="F585" s="181">
        <v>289</v>
      </c>
      <c r="G585" s="172" t="s">
        <v>2383</v>
      </c>
      <c r="H585" s="175">
        <v>1</v>
      </c>
      <c r="I585" s="170" t="s">
        <v>75</v>
      </c>
      <c r="J585" s="176">
        <v>45992</v>
      </c>
      <c r="K585" s="172" t="s">
        <v>83</v>
      </c>
      <c r="L585" s="166" t="s">
        <v>112</v>
      </c>
      <c r="M585" s="173" t="s">
        <v>79</v>
      </c>
      <c r="N585" s="172" t="s">
        <v>37</v>
      </c>
      <c r="O585" s="166" t="s">
        <v>66</v>
      </c>
      <c r="P585" s="166" t="s">
        <v>43</v>
      </c>
    </row>
    <row r="586" spans="1:16" s="25" customFormat="1" x14ac:dyDescent="0.25">
      <c r="A586" s="165" t="s">
        <v>2384</v>
      </c>
      <c r="B586" s="165" t="s">
        <v>2385</v>
      </c>
      <c r="C586" s="157" t="s">
        <v>2386</v>
      </c>
      <c r="D586" s="165" t="s">
        <v>75</v>
      </c>
      <c r="E586" s="178">
        <v>33.99</v>
      </c>
      <c r="F586" s="180">
        <v>101.97</v>
      </c>
      <c r="G586" s="165" t="s">
        <v>2387</v>
      </c>
      <c r="H586" s="179" t="s">
        <v>234</v>
      </c>
      <c r="I586" s="161"/>
      <c r="J586" s="164">
        <v>42389</v>
      </c>
      <c r="K586" s="165" t="s">
        <v>168</v>
      </c>
      <c r="L586" s="157" t="s">
        <v>169</v>
      </c>
      <c r="M586" s="179"/>
      <c r="N586" s="165" t="s">
        <v>72</v>
      </c>
      <c r="O586" s="157" t="s">
        <v>66</v>
      </c>
      <c r="P586" s="157" t="s">
        <v>36</v>
      </c>
    </row>
    <row r="587" spans="1:16" s="25" customFormat="1" x14ac:dyDescent="0.25">
      <c r="A587" s="165" t="s">
        <v>2388</v>
      </c>
      <c r="B587" s="165" t="s">
        <v>2389</v>
      </c>
      <c r="C587" s="157" t="s">
        <v>2390</v>
      </c>
      <c r="D587" s="165"/>
      <c r="E587" s="178">
        <v>30</v>
      </c>
      <c r="F587" s="180">
        <v>300</v>
      </c>
      <c r="G587" s="165" t="s">
        <v>2391</v>
      </c>
      <c r="H587" s="179">
        <v>7</v>
      </c>
      <c r="I587" s="161"/>
      <c r="J587" s="164">
        <v>45448</v>
      </c>
      <c r="K587" s="165" t="s">
        <v>137</v>
      </c>
      <c r="L587" s="165" t="s">
        <v>107</v>
      </c>
      <c r="M587" s="179"/>
      <c r="N587" s="157" t="s">
        <v>65</v>
      </c>
      <c r="O587" s="157" t="s">
        <v>66</v>
      </c>
      <c r="P587" s="157" t="s">
        <v>42</v>
      </c>
    </row>
    <row r="588" spans="1:16" s="25" customFormat="1" x14ac:dyDescent="0.25">
      <c r="A588" s="166" t="s">
        <v>2392</v>
      </c>
      <c r="B588" s="166"/>
      <c r="C588" s="166"/>
      <c r="D588" s="167"/>
      <c r="E588" s="168">
        <v>26</v>
      </c>
      <c r="F588" s="168">
        <v>305</v>
      </c>
      <c r="G588" s="166" t="s">
        <v>2393</v>
      </c>
      <c r="H588" s="169">
        <v>9</v>
      </c>
      <c r="I588" s="169" t="s">
        <v>75</v>
      </c>
      <c r="J588" s="171">
        <v>45992</v>
      </c>
      <c r="K588" s="166"/>
      <c r="L588" s="166" t="s">
        <v>30</v>
      </c>
      <c r="M588" s="173" t="s">
        <v>79</v>
      </c>
      <c r="N588" s="172" t="s">
        <v>27</v>
      </c>
      <c r="O588" s="166" t="s">
        <v>66</v>
      </c>
      <c r="P588" s="192" t="s">
        <v>42</v>
      </c>
    </row>
    <row r="589" spans="1:16" s="25" customFormat="1" x14ac:dyDescent="0.25">
      <c r="A589" s="172" t="s">
        <v>2394</v>
      </c>
      <c r="B589" s="172" t="s">
        <v>1427</v>
      </c>
      <c r="C589" s="166"/>
      <c r="D589" s="172"/>
      <c r="E589" s="174">
        <v>35</v>
      </c>
      <c r="F589" s="181">
        <v>350</v>
      </c>
      <c r="G589" s="172" t="s">
        <v>2395</v>
      </c>
      <c r="H589" s="175">
        <v>11</v>
      </c>
      <c r="I589" s="170"/>
      <c r="J589" s="176">
        <v>45962</v>
      </c>
      <c r="K589" s="172" t="s">
        <v>137</v>
      </c>
      <c r="L589" s="166" t="s">
        <v>30</v>
      </c>
      <c r="M589" s="173" t="s">
        <v>79</v>
      </c>
      <c r="N589" s="172" t="s">
        <v>27</v>
      </c>
      <c r="O589" s="166" t="s">
        <v>66</v>
      </c>
      <c r="P589" s="166" t="s">
        <v>40</v>
      </c>
    </row>
    <row r="590" spans="1:16" s="25" customFormat="1" x14ac:dyDescent="0.25">
      <c r="A590" s="165" t="s">
        <v>2396</v>
      </c>
      <c r="B590" s="165" t="s">
        <v>2397</v>
      </c>
      <c r="C590" s="157" t="s">
        <v>2398</v>
      </c>
      <c r="D590" s="165"/>
      <c r="E590" s="178">
        <v>21.99</v>
      </c>
      <c r="F590" s="180">
        <v>219.89999999999998</v>
      </c>
      <c r="G590" s="165" t="s">
        <v>2399</v>
      </c>
      <c r="H590" s="179" t="s">
        <v>234</v>
      </c>
      <c r="I590" s="160"/>
      <c r="J590" s="164">
        <v>44795</v>
      </c>
      <c r="K590" s="157" t="s">
        <v>66</v>
      </c>
      <c r="L590" s="165" t="s">
        <v>71</v>
      </c>
      <c r="M590" s="160"/>
      <c r="N590" s="165" t="s">
        <v>72</v>
      </c>
      <c r="O590" s="157" t="s">
        <v>66</v>
      </c>
      <c r="P590" s="157" t="s">
        <v>36</v>
      </c>
    </row>
    <row r="591" spans="1:16" s="25" customFormat="1" x14ac:dyDescent="0.25">
      <c r="A591" s="165" t="s">
        <v>2400</v>
      </c>
      <c r="B591" s="165" t="s">
        <v>2401</v>
      </c>
      <c r="C591" s="157" t="s">
        <v>2402</v>
      </c>
      <c r="D591" s="165"/>
      <c r="E591" s="178">
        <v>21.99</v>
      </c>
      <c r="F591" s="180">
        <v>219.89999999999998</v>
      </c>
      <c r="G591" s="165" t="s">
        <v>2403</v>
      </c>
      <c r="H591" s="179" t="s">
        <v>234</v>
      </c>
      <c r="I591" s="160"/>
      <c r="J591" s="164">
        <v>44795</v>
      </c>
      <c r="K591" s="157" t="s">
        <v>66</v>
      </c>
      <c r="L591" s="165" t="s">
        <v>71</v>
      </c>
      <c r="M591" s="160"/>
      <c r="N591" s="165" t="s">
        <v>72</v>
      </c>
      <c r="O591" s="157" t="s">
        <v>66</v>
      </c>
      <c r="P591" s="157" t="s">
        <v>36</v>
      </c>
    </row>
    <row r="592" spans="1:16" s="25" customFormat="1" x14ac:dyDescent="0.25">
      <c r="A592" s="165" t="s">
        <v>2404</v>
      </c>
      <c r="B592" s="165" t="s">
        <v>2405</v>
      </c>
      <c r="C592" s="163" t="s">
        <v>2406</v>
      </c>
      <c r="D592" s="165"/>
      <c r="E592" s="178">
        <v>25.9</v>
      </c>
      <c r="F592" s="180">
        <v>259</v>
      </c>
      <c r="G592" s="165" t="s">
        <v>2407</v>
      </c>
      <c r="H592" s="179">
        <v>5</v>
      </c>
      <c r="I592" s="160"/>
      <c r="J592" s="164">
        <v>44344</v>
      </c>
      <c r="K592" s="157" t="s">
        <v>83</v>
      </c>
      <c r="L592" s="157" t="s">
        <v>422</v>
      </c>
      <c r="M592" s="160"/>
      <c r="N592" s="165" t="s">
        <v>72</v>
      </c>
      <c r="O592" s="157" t="s">
        <v>66</v>
      </c>
      <c r="P592" s="157" t="s">
        <v>43</v>
      </c>
    </row>
    <row r="593" spans="1:16" s="25" customFormat="1" x14ac:dyDescent="0.25">
      <c r="A593" s="157" t="s">
        <v>2408</v>
      </c>
      <c r="B593" s="157" t="s">
        <v>2409</v>
      </c>
      <c r="C593" s="157" t="s">
        <v>2410</v>
      </c>
      <c r="D593" s="165"/>
      <c r="E593" s="159">
        <v>29</v>
      </c>
      <c r="F593" s="206">
        <v>290</v>
      </c>
      <c r="G593" s="157" t="s">
        <v>2411</v>
      </c>
      <c r="H593" s="179">
        <v>3</v>
      </c>
      <c r="I593" s="160"/>
      <c r="J593" s="164">
        <v>45281</v>
      </c>
      <c r="K593" s="157"/>
      <c r="L593" s="165" t="s">
        <v>102</v>
      </c>
      <c r="M593" s="160"/>
      <c r="N593" s="157" t="s">
        <v>65</v>
      </c>
      <c r="O593" s="157" t="s">
        <v>66</v>
      </c>
      <c r="P593" s="157" t="s">
        <v>43</v>
      </c>
    </row>
    <row r="594" spans="1:16" s="25" customFormat="1" x14ac:dyDescent="0.25">
      <c r="A594" s="157" t="s">
        <v>2412</v>
      </c>
      <c r="B594" s="157" t="s">
        <v>2413</v>
      </c>
      <c r="C594" s="157" t="s">
        <v>2414</v>
      </c>
      <c r="D594" s="158"/>
      <c r="E594" s="159">
        <v>44</v>
      </c>
      <c r="F594" s="159">
        <v>264</v>
      </c>
      <c r="G594" s="157" t="s">
        <v>2415</v>
      </c>
      <c r="H594" s="160">
        <v>3</v>
      </c>
      <c r="I594" s="184"/>
      <c r="J594" s="162">
        <v>45281</v>
      </c>
      <c r="K594" s="157"/>
      <c r="L594" s="165" t="s">
        <v>102</v>
      </c>
      <c r="M594" s="179"/>
      <c r="N594" s="157" t="s">
        <v>65</v>
      </c>
      <c r="O594" s="157" t="s">
        <v>66</v>
      </c>
      <c r="P594" s="157" t="s">
        <v>43</v>
      </c>
    </row>
    <row r="595" spans="1:16" s="25" customFormat="1" x14ac:dyDescent="0.25">
      <c r="A595" s="157" t="s">
        <v>2416</v>
      </c>
      <c r="B595" s="157" t="s">
        <v>2417</v>
      </c>
      <c r="C595" s="163" t="s">
        <v>2418</v>
      </c>
      <c r="D595" s="157"/>
      <c r="E595" s="159">
        <v>19</v>
      </c>
      <c r="F595" s="159">
        <v>190</v>
      </c>
      <c r="G595" s="157" t="s">
        <v>2419</v>
      </c>
      <c r="H595" s="160">
        <v>1</v>
      </c>
      <c r="I595" s="160"/>
      <c r="J595" s="164">
        <v>45217</v>
      </c>
      <c r="K595" s="157" t="s">
        <v>101</v>
      </c>
      <c r="L595" s="165" t="s">
        <v>102</v>
      </c>
      <c r="M595" s="160"/>
      <c r="N595" s="157" t="s">
        <v>65</v>
      </c>
      <c r="O595" s="157" t="s">
        <v>66</v>
      </c>
      <c r="P595" s="157" t="s">
        <v>43</v>
      </c>
    </row>
    <row r="596" spans="1:16" s="25" customFormat="1" x14ac:dyDescent="0.25">
      <c r="A596" s="157" t="s">
        <v>2420</v>
      </c>
      <c r="B596" s="157" t="s">
        <v>2421</v>
      </c>
      <c r="C596" s="163" t="s">
        <v>2422</v>
      </c>
      <c r="D596" s="157"/>
      <c r="E596" s="159">
        <v>29</v>
      </c>
      <c r="F596" s="159">
        <v>290</v>
      </c>
      <c r="G596" s="157" t="s">
        <v>2423</v>
      </c>
      <c r="H596" s="160">
        <v>1</v>
      </c>
      <c r="I596" s="160"/>
      <c r="J596" s="164">
        <v>45205</v>
      </c>
      <c r="K596" s="157" t="s">
        <v>63</v>
      </c>
      <c r="L596" s="157" t="s">
        <v>181</v>
      </c>
      <c r="M596" s="160"/>
      <c r="N596" s="157" t="s">
        <v>65</v>
      </c>
      <c r="O596" s="157" t="s">
        <v>66</v>
      </c>
      <c r="P596" s="157" t="s">
        <v>43</v>
      </c>
    </row>
    <row r="597" spans="1:16" s="25" customFormat="1" x14ac:dyDescent="0.25">
      <c r="A597" s="157" t="s">
        <v>2424</v>
      </c>
      <c r="B597" s="157" t="s">
        <v>2425</v>
      </c>
      <c r="C597" s="163" t="s">
        <v>2426</v>
      </c>
      <c r="D597" s="157" t="s">
        <v>75</v>
      </c>
      <c r="E597" s="159">
        <v>13.99</v>
      </c>
      <c r="F597" s="159">
        <v>139.9</v>
      </c>
      <c r="G597" s="157" t="s">
        <v>2427</v>
      </c>
      <c r="H597" s="160" t="s">
        <v>234</v>
      </c>
      <c r="I597" s="160"/>
      <c r="J597" s="164">
        <v>43215</v>
      </c>
      <c r="K597" s="157" t="s">
        <v>1539</v>
      </c>
      <c r="L597" s="157" t="s">
        <v>169</v>
      </c>
      <c r="M597" s="160"/>
      <c r="N597" s="165" t="s">
        <v>72</v>
      </c>
      <c r="O597" s="157" t="s">
        <v>66</v>
      </c>
      <c r="P597" s="157" t="s">
        <v>36</v>
      </c>
    </row>
    <row r="598" spans="1:16" s="25" customFormat="1" x14ac:dyDescent="0.25">
      <c r="A598" s="157" t="s">
        <v>2428</v>
      </c>
      <c r="B598" s="157" t="s">
        <v>2429</v>
      </c>
      <c r="C598" s="165" t="s">
        <v>2430</v>
      </c>
      <c r="D598" s="157" t="s">
        <v>75</v>
      </c>
      <c r="E598" s="159">
        <v>29.9</v>
      </c>
      <c r="F598" s="159">
        <v>299</v>
      </c>
      <c r="G598" s="157" t="s">
        <v>2431</v>
      </c>
      <c r="H598" s="160">
        <v>2</v>
      </c>
      <c r="I598" s="160" t="s">
        <v>75</v>
      </c>
      <c r="J598" s="164">
        <v>45824</v>
      </c>
      <c r="K598" s="157"/>
      <c r="L598" s="157" t="s">
        <v>169</v>
      </c>
      <c r="M598" s="160"/>
      <c r="N598" s="157" t="s">
        <v>57</v>
      </c>
      <c r="O598" s="157" t="s">
        <v>446</v>
      </c>
      <c r="P598" s="157" t="s">
        <v>43</v>
      </c>
    </row>
    <row r="599" spans="1:16" s="25" customFormat="1" x14ac:dyDescent="0.25">
      <c r="A599" s="157" t="s">
        <v>2432</v>
      </c>
      <c r="B599" s="157" t="s">
        <v>2433</v>
      </c>
      <c r="C599" s="163" t="s">
        <v>2434</v>
      </c>
      <c r="D599" s="157"/>
      <c r="E599" s="159">
        <v>26.9</v>
      </c>
      <c r="F599" s="159">
        <v>269</v>
      </c>
      <c r="G599" s="157" t="s">
        <v>2435</v>
      </c>
      <c r="H599" s="160">
        <v>4</v>
      </c>
      <c r="I599" s="160"/>
      <c r="J599" s="164">
        <v>45603</v>
      </c>
      <c r="K599" s="157" t="s">
        <v>129</v>
      </c>
      <c r="L599" s="157" t="s">
        <v>124</v>
      </c>
      <c r="M599" s="160"/>
      <c r="N599" s="157" t="s">
        <v>65</v>
      </c>
      <c r="O599" s="157" t="s">
        <v>66</v>
      </c>
      <c r="P599" s="157" t="s">
        <v>43</v>
      </c>
    </row>
    <row r="600" spans="1:16" s="25" customFormat="1" x14ac:dyDescent="0.25">
      <c r="A600" s="157" t="s">
        <v>2436</v>
      </c>
      <c r="B600" s="157" t="s">
        <v>2437</v>
      </c>
      <c r="C600" s="163" t="s">
        <v>2438</v>
      </c>
      <c r="D600" s="157"/>
      <c r="E600" s="159">
        <v>29</v>
      </c>
      <c r="F600" s="159">
        <v>290</v>
      </c>
      <c r="G600" s="157" t="s">
        <v>2439</v>
      </c>
      <c r="H600" s="160">
        <v>1</v>
      </c>
      <c r="I600" s="160"/>
      <c r="J600" s="164">
        <v>45209</v>
      </c>
      <c r="K600" s="157" t="s">
        <v>129</v>
      </c>
      <c r="L600" s="157" t="s">
        <v>124</v>
      </c>
      <c r="M600" s="160"/>
      <c r="N600" s="157" t="s">
        <v>65</v>
      </c>
      <c r="O600" s="157" t="s">
        <v>66</v>
      </c>
      <c r="P600" s="157" t="s">
        <v>43</v>
      </c>
    </row>
    <row r="601" spans="1:16" s="25" customFormat="1" x14ac:dyDescent="0.25">
      <c r="A601" s="157" t="s">
        <v>2440</v>
      </c>
      <c r="B601" s="157" t="s">
        <v>2441</v>
      </c>
      <c r="C601" s="163" t="s">
        <v>2442</v>
      </c>
      <c r="D601" s="157"/>
      <c r="E601" s="159">
        <v>24</v>
      </c>
      <c r="F601" s="159">
        <v>240</v>
      </c>
      <c r="G601" s="157" t="s">
        <v>2443</v>
      </c>
      <c r="H601" s="160">
        <v>1</v>
      </c>
      <c r="I601" s="160"/>
      <c r="J601" s="164">
        <v>45531</v>
      </c>
      <c r="K601" s="157" t="s">
        <v>180</v>
      </c>
      <c r="L601" s="157" t="s">
        <v>181</v>
      </c>
      <c r="M601" s="160"/>
      <c r="N601" s="157" t="s">
        <v>65</v>
      </c>
      <c r="O601" s="157" t="s">
        <v>66</v>
      </c>
      <c r="P601" s="157" t="s">
        <v>43</v>
      </c>
    </row>
    <row r="602" spans="1:16" s="25" customFormat="1" x14ac:dyDescent="0.25">
      <c r="A602" s="157" t="s">
        <v>2444</v>
      </c>
      <c r="B602" s="157" t="s">
        <v>2445</v>
      </c>
      <c r="C602" s="165" t="s">
        <v>2446</v>
      </c>
      <c r="D602" s="157"/>
      <c r="E602" s="159">
        <v>24.95</v>
      </c>
      <c r="F602" s="159">
        <v>250</v>
      </c>
      <c r="G602" s="157" t="s">
        <v>2447</v>
      </c>
      <c r="H602" s="160">
        <v>1</v>
      </c>
      <c r="I602" s="160"/>
      <c r="J602" s="164">
        <v>41518</v>
      </c>
      <c r="K602" s="157" t="s">
        <v>2448</v>
      </c>
      <c r="L602" s="157" t="s">
        <v>90</v>
      </c>
      <c r="M602" s="160"/>
      <c r="N602" s="157" t="s">
        <v>65</v>
      </c>
      <c r="O602" s="157" t="s">
        <v>66</v>
      </c>
      <c r="P602" s="157" t="s">
        <v>142</v>
      </c>
    </row>
    <row r="603" spans="1:16" s="25" customFormat="1" x14ac:dyDescent="0.25">
      <c r="A603" s="157" t="s">
        <v>2449</v>
      </c>
      <c r="B603" s="157" t="s">
        <v>2450</v>
      </c>
      <c r="C603" s="165" t="s">
        <v>2451</v>
      </c>
      <c r="D603" s="157"/>
      <c r="E603" s="159">
        <v>24.9</v>
      </c>
      <c r="F603" s="159">
        <v>249</v>
      </c>
      <c r="G603" s="157" t="s">
        <v>2452</v>
      </c>
      <c r="H603" s="160">
        <v>1</v>
      </c>
      <c r="I603" s="160"/>
      <c r="J603" s="164">
        <v>45764</v>
      </c>
      <c r="K603" s="157" t="s">
        <v>463</v>
      </c>
      <c r="L603" s="157" t="s">
        <v>464</v>
      </c>
      <c r="M603" s="160"/>
      <c r="N603" s="157" t="s">
        <v>65</v>
      </c>
      <c r="O603" s="157" t="s">
        <v>66</v>
      </c>
      <c r="P603" s="157" t="s">
        <v>43</v>
      </c>
    </row>
    <row r="604" spans="1:16" s="25" customFormat="1" x14ac:dyDescent="0.25">
      <c r="A604" s="202" t="s">
        <v>2453</v>
      </c>
      <c r="B604" s="166" t="s">
        <v>2454</v>
      </c>
      <c r="C604" s="166"/>
      <c r="D604" s="172" t="s">
        <v>75</v>
      </c>
      <c r="E604" s="168">
        <v>26.9</v>
      </c>
      <c r="F604" s="207">
        <v>269</v>
      </c>
      <c r="G604" s="166" t="s">
        <v>2455</v>
      </c>
      <c r="H604" s="175">
        <v>2</v>
      </c>
      <c r="I604" s="169" t="s">
        <v>75</v>
      </c>
      <c r="J604" s="176">
        <v>45931</v>
      </c>
      <c r="K604" s="172" t="s">
        <v>560</v>
      </c>
      <c r="L604" s="172" t="s">
        <v>84</v>
      </c>
      <c r="M604" s="173" t="s">
        <v>79</v>
      </c>
      <c r="N604" s="172" t="s">
        <v>37</v>
      </c>
      <c r="O604" s="166" t="s">
        <v>66</v>
      </c>
      <c r="P604" s="166" t="s">
        <v>43</v>
      </c>
    </row>
    <row r="605" spans="1:16" s="25" customFormat="1" x14ac:dyDescent="0.25">
      <c r="A605" s="177" t="s">
        <v>2456</v>
      </c>
      <c r="B605" s="157" t="s">
        <v>2457</v>
      </c>
      <c r="C605" s="157" t="s">
        <v>2458</v>
      </c>
      <c r="D605" s="165"/>
      <c r="E605" s="159">
        <v>29.9</v>
      </c>
      <c r="F605" s="206">
        <v>299</v>
      </c>
      <c r="G605" s="157" t="s">
        <v>2459</v>
      </c>
      <c r="H605" s="179">
        <v>4</v>
      </c>
      <c r="I605" s="160"/>
      <c r="J605" s="164">
        <v>45110</v>
      </c>
      <c r="K605" s="165" t="s">
        <v>560</v>
      </c>
      <c r="L605" s="157" t="s">
        <v>422</v>
      </c>
      <c r="M605" s="160"/>
      <c r="N605" s="165" t="s">
        <v>72</v>
      </c>
      <c r="O605" s="157" t="s">
        <v>66</v>
      </c>
      <c r="P605" s="157" t="s">
        <v>43</v>
      </c>
    </row>
    <row r="606" spans="1:16" s="25" customFormat="1" x14ac:dyDescent="0.25">
      <c r="A606" s="177" t="s">
        <v>2460</v>
      </c>
      <c r="B606" s="157" t="s">
        <v>2461</v>
      </c>
      <c r="C606" s="157" t="s">
        <v>2462</v>
      </c>
      <c r="D606" s="165"/>
      <c r="E606" s="159">
        <v>24</v>
      </c>
      <c r="F606" s="206">
        <v>240</v>
      </c>
      <c r="G606" s="157" t="s">
        <v>2463</v>
      </c>
      <c r="H606" s="179">
        <v>2</v>
      </c>
      <c r="I606" s="160"/>
      <c r="J606" s="164">
        <v>44831</v>
      </c>
      <c r="K606" s="165" t="s">
        <v>117</v>
      </c>
      <c r="L606" s="165" t="s">
        <v>118</v>
      </c>
      <c r="M606" s="160"/>
      <c r="N606" s="157" t="s">
        <v>65</v>
      </c>
      <c r="O606" s="157" t="s">
        <v>66</v>
      </c>
      <c r="P606" s="157" t="s">
        <v>43</v>
      </c>
    </row>
    <row r="607" spans="1:16" s="25" customFormat="1" x14ac:dyDescent="0.25">
      <c r="A607" s="177" t="s">
        <v>2464</v>
      </c>
      <c r="B607" s="157" t="s">
        <v>2465</v>
      </c>
      <c r="C607" s="157" t="s">
        <v>2466</v>
      </c>
      <c r="D607" s="165"/>
      <c r="E607" s="159">
        <v>28.9</v>
      </c>
      <c r="F607" s="206">
        <v>289</v>
      </c>
      <c r="G607" s="157" t="s">
        <v>2467</v>
      </c>
      <c r="H607" s="179">
        <v>6</v>
      </c>
      <c r="I607" s="160"/>
      <c r="J607" s="164">
        <v>45833</v>
      </c>
      <c r="K607" s="165" t="s">
        <v>264</v>
      </c>
      <c r="L607" s="165" t="s">
        <v>2468</v>
      </c>
      <c r="M607" s="160"/>
      <c r="N607" s="165" t="s">
        <v>72</v>
      </c>
      <c r="O607" s="157" t="s">
        <v>66</v>
      </c>
      <c r="P607" s="157" t="s">
        <v>43</v>
      </c>
    </row>
    <row r="608" spans="1:16" s="25" customFormat="1" x14ac:dyDescent="0.25">
      <c r="A608" s="165" t="s">
        <v>2469</v>
      </c>
      <c r="B608" s="165" t="s">
        <v>2470</v>
      </c>
      <c r="C608" s="165" t="s">
        <v>2471</v>
      </c>
      <c r="D608" s="165"/>
      <c r="E608" s="178">
        <v>25</v>
      </c>
      <c r="F608" s="180">
        <v>250</v>
      </c>
      <c r="G608" s="165" t="s">
        <v>2472</v>
      </c>
      <c r="H608" s="179">
        <v>16</v>
      </c>
      <c r="I608" s="161"/>
      <c r="J608" s="162">
        <v>45444</v>
      </c>
      <c r="K608" s="165" t="s">
        <v>137</v>
      </c>
      <c r="L608" s="165" t="s">
        <v>71</v>
      </c>
      <c r="M608" s="179"/>
      <c r="N608" s="165" t="s">
        <v>72</v>
      </c>
      <c r="O608" s="157" t="s">
        <v>66</v>
      </c>
      <c r="P608" s="157" t="s">
        <v>42</v>
      </c>
    </row>
    <row r="609" spans="1:16" s="25" customFormat="1" x14ac:dyDescent="0.25">
      <c r="A609" s="157" t="s">
        <v>2473</v>
      </c>
      <c r="B609" s="157" t="s">
        <v>2474</v>
      </c>
      <c r="C609" s="157" t="s">
        <v>2475</v>
      </c>
      <c r="D609" s="158"/>
      <c r="E609" s="159">
        <v>26.9</v>
      </c>
      <c r="F609" s="159">
        <v>269</v>
      </c>
      <c r="G609" s="157" t="s">
        <v>2476</v>
      </c>
      <c r="H609" s="160">
        <v>5</v>
      </c>
      <c r="I609" s="184"/>
      <c r="J609" s="162">
        <v>44895</v>
      </c>
      <c r="K609" s="157" t="s">
        <v>83</v>
      </c>
      <c r="L609" s="165" t="s">
        <v>71</v>
      </c>
      <c r="M609" s="179"/>
      <c r="N609" s="165" t="s">
        <v>72</v>
      </c>
      <c r="O609" s="157" t="s">
        <v>66</v>
      </c>
      <c r="P609" s="157" t="s">
        <v>43</v>
      </c>
    </row>
    <row r="610" spans="1:16" s="25" customFormat="1" x14ac:dyDescent="0.25">
      <c r="A610" s="157" t="s">
        <v>2477</v>
      </c>
      <c r="B610" s="157" t="s">
        <v>2478</v>
      </c>
      <c r="C610" s="163" t="s">
        <v>2479</v>
      </c>
      <c r="D610" s="158"/>
      <c r="E610" s="159">
        <v>32</v>
      </c>
      <c r="F610" s="159">
        <v>320</v>
      </c>
      <c r="G610" s="157" t="s">
        <v>2480</v>
      </c>
      <c r="H610" s="160">
        <v>3</v>
      </c>
      <c r="I610" s="161"/>
      <c r="J610" s="162">
        <v>45061</v>
      </c>
      <c r="K610" s="157"/>
      <c r="L610" s="165" t="s">
        <v>118</v>
      </c>
      <c r="M610" s="160"/>
      <c r="N610" s="157" t="s">
        <v>65</v>
      </c>
      <c r="O610" s="157" t="s">
        <v>66</v>
      </c>
      <c r="P610" s="157" t="s">
        <v>91</v>
      </c>
    </row>
    <row r="611" spans="1:16" s="25" customFormat="1" x14ac:dyDescent="0.25">
      <c r="A611" s="157" t="s">
        <v>2481</v>
      </c>
      <c r="B611" s="165" t="s">
        <v>2482</v>
      </c>
      <c r="C611" s="177"/>
      <c r="D611" s="165"/>
      <c r="E611" s="178">
        <v>25.99</v>
      </c>
      <c r="F611" s="180">
        <v>260</v>
      </c>
      <c r="G611" s="165" t="s">
        <v>2483</v>
      </c>
      <c r="H611" s="179">
        <v>3</v>
      </c>
      <c r="I611" s="161"/>
      <c r="J611" s="164">
        <v>45870</v>
      </c>
      <c r="K611" s="165"/>
      <c r="L611" s="157" t="s">
        <v>169</v>
      </c>
      <c r="M611" s="179"/>
      <c r="N611" s="165" t="s">
        <v>57</v>
      </c>
      <c r="O611" s="157" t="s">
        <v>606</v>
      </c>
      <c r="P611" s="157" t="s">
        <v>36</v>
      </c>
    </row>
    <row r="612" spans="1:16" s="25" customFormat="1" x14ac:dyDescent="0.25">
      <c r="A612" s="157" t="s">
        <v>2484</v>
      </c>
      <c r="B612" s="165" t="s">
        <v>2485</v>
      </c>
      <c r="C612" s="177" t="s">
        <v>2486</v>
      </c>
      <c r="D612" s="165"/>
      <c r="E612" s="178">
        <v>15.99</v>
      </c>
      <c r="F612" s="180">
        <v>160</v>
      </c>
      <c r="G612" s="165" t="s">
        <v>2487</v>
      </c>
      <c r="H612" s="179">
        <v>2</v>
      </c>
      <c r="I612" s="161"/>
      <c r="J612" s="164">
        <v>45754</v>
      </c>
      <c r="K612" s="165"/>
      <c r="L612" s="165" t="s">
        <v>314</v>
      </c>
      <c r="M612" s="179"/>
      <c r="N612" s="165" t="s">
        <v>72</v>
      </c>
      <c r="O612" s="157" t="s">
        <v>66</v>
      </c>
      <c r="P612" s="157" t="s">
        <v>36</v>
      </c>
    </row>
    <row r="613" spans="1:16" s="25" customFormat="1" x14ac:dyDescent="0.25">
      <c r="A613" s="157" t="s">
        <v>2488</v>
      </c>
      <c r="B613" s="157" t="s">
        <v>2489</v>
      </c>
      <c r="C613" s="163" t="s">
        <v>2490</v>
      </c>
      <c r="D613" s="165"/>
      <c r="E613" s="159">
        <v>26.9</v>
      </c>
      <c r="F613" s="206">
        <v>269</v>
      </c>
      <c r="G613" s="157" t="s">
        <v>2491</v>
      </c>
      <c r="H613" s="179">
        <v>4</v>
      </c>
      <c r="I613" s="160"/>
      <c r="J613" s="164">
        <v>44816</v>
      </c>
      <c r="K613" s="157" t="s">
        <v>83</v>
      </c>
      <c r="L613" s="157" t="s">
        <v>422</v>
      </c>
      <c r="M613" s="160"/>
      <c r="N613" s="165" t="s">
        <v>72</v>
      </c>
      <c r="O613" s="157" t="s">
        <v>66</v>
      </c>
      <c r="P613" s="157" t="s">
        <v>43</v>
      </c>
    </row>
    <row r="614" spans="1:16" s="25" customFormat="1" x14ac:dyDescent="0.25">
      <c r="A614" s="200" t="s">
        <v>2492</v>
      </c>
      <c r="B614" s="200" t="s">
        <v>2493</v>
      </c>
      <c r="C614" s="157" t="s">
        <v>2494</v>
      </c>
      <c r="D614" s="165"/>
      <c r="E614" s="178">
        <v>28.9</v>
      </c>
      <c r="F614" s="205">
        <v>0</v>
      </c>
      <c r="G614" s="165" t="s">
        <v>2495</v>
      </c>
      <c r="H614" s="179">
        <v>1</v>
      </c>
      <c r="I614" s="161"/>
      <c r="J614" s="164">
        <v>44875</v>
      </c>
      <c r="K614" s="165" t="s">
        <v>1114</v>
      </c>
      <c r="L614" s="165" t="s">
        <v>2496</v>
      </c>
      <c r="M614" s="160"/>
      <c r="N614" s="165" t="s">
        <v>2496</v>
      </c>
      <c r="O614" s="157" t="s">
        <v>66</v>
      </c>
      <c r="P614" s="157" t="s">
        <v>43</v>
      </c>
    </row>
    <row r="615" spans="1:16" s="25" customFormat="1" x14ac:dyDescent="0.25">
      <c r="A615" s="200" t="s">
        <v>2497</v>
      </c>
      <c r="B615" s="200" t="s">
        <v>2498</v>
      </c>
      <c r="C615" s="157" t="s">
        <v>2499</v>
      </c>
      <c r="D615" s="165"/>
      <c r="E615" s="178">
        <v>29.95</v>
      </c>
      <c r="F615" s="205">
        <v>300</v>
      </c>
      <c r="G615" s="165" t="s">
        <v>2500</v>
      </c>
      <c r="H615" s="179">
        <v>1</v>
      </c>
      <c r="I615" s="161"/>
      <c r="J615" s="164">
        <v>44634</v>
      </c>
      <c r="K615" s="165" t="s">
        <v>66</v>
      </c>
      <c r="L615" s="165" t="s">
        <v>1763</v>
      </c>
      <c r="M615" s="160"/>
      <c r="N615" s="157" t="s">
        <v>65</v>
      </c>
      <c r="O615" s="157" t="s">
        <v>66</v>
      </c>
      <c r="P615" s="157" t="s">
        <v>91</v>
      </c>
    </row>
    <row r="616" spans="1:16" s="25" customFormat="1" x14ac:dyDescent="0.25">
      <c r="A616" s="157" t="s">
        <v>2501</v>
      </c>
      <c r="B616" s="157" t="s">
        <v>2502</v>
      </c>
      <c r="C616" s="163" t="s">
        <v>2503</v>
      </c>
      <c r="D616" s="158" t="s">
        <v>75</v>
      </c>
      <c r="E616" s="159">
        <v>67.989999999999995</v>
      </c>
      <c r="F616" s="159">
        <v>203.97</v>
      </c>
      <c r="G616" s="157" t="s">
        <v>2504</v>
      </c>
      <c r="H616" s="160" t="s">
        <v>592</v>
      </c>
      <c r="I616" s="161"/>
      <c r="J616" s="162">
        <v>42948</v>
      </c>
      <c r="K616" s="157" t="s">
        <v>66</v>
      </c>
      <c r="L616" s="157" t="s">
        <v>169</v>
      </c>
      <c r="M616" s="160"/>
      <c r="N616" s="165" t="s">
        <v>72</v>
      </c>
      <c r="O616" s="157" t="s">
        <v>66</v>
      </c>
      <c r="P616" s="157" t="s">
        <v>36</v>
      </c>
    </row>
    <row r="617" spans="1:16" s="25" customFormat="1" x14ac:dyDescent="0.25">
      <c r="A617" s="166" t="s">
        <v>2505</v>
      </c>
      <c r="B617" s="166" t="s">
        <v>2506</v>
      </c>
      <c r="C617" s="202"/>
      <c r="D617" s="172" t="s">
        <v>75</v>
      </c>
      <c r="E617" s="168">
        <v>29.9</v>
      </c>
      <c r="F617" s="207">
        <v>299</v>
      </c>
      <c r="G617" s="166" t="s">
        <v>2507</v>
      </c>
      <c r="H617" s="175">
        <v>2</v>
      </c>
      <c r="I617" s="169" t="s">
        <v>75</v>
      </c>
      <c r="J617" s="176">
        <v>45901</v>
      </c>
      <c r="K617" s="166" t="s">
        <v>163</v>
      </c>
      <c r="L617" s="166" t="s">
        <v>482</v>
      </c>
      <c r="M617" s="173" t="s">
        <v>79</v>
      </c>
      <c r="N617" s="172" t="s">
        <v>37</v>
      </c>
      <c r="O617" s="166" t="s">
        <v>66</v>
      </c>
      <c r="P617" s="166" t="s">
        <v>43</v>
      </c>
    </row>
    <row r="618" spans="1:16" s="25" customFormat="1" x14ac:dyDescent="0.25">
      <c r="A618" s="157" t="s">
        <v>2508</v>
      </c>
      <c r="B618" s="157" t="s">
        <v>2509</v>
      </c>
      <c r="C618" s="157" t="s">
        <v>2510</v>
      </c>
      <c r="D618" s="165"/>
      <c r="E618" s="159">
        <v>18.95</v>
      </c>
      <c r="F618" s="159">
        <v>190</v>
      </c>
      <c r="G618" s="157" t="s">
        <v>2511</v>
      </c>
      <c r="H618" s="160">
        <v>2</v>
      </c>
      <c r="I618" s="160"/>
      <c r="J618" s="162">
        <v>40157</v>
      </c>
      <c r="K618" s="157" t="s">
        <v>89</v>
      </c>
      <c r="L618" s="165" t="s">
        <v>90</v>
      </c>
      <c r="M618" s="160"/>
      <c r="N618" s="157" t="s">
        <v>65</v>
      </c>
      <c r="O618" s="157" t="s">
        <v>66</v>
      </c>
      <c r="P618" s="157" t="s">
        <v>91</v>
      </c>
    </row>
    <row r="619" spans="1:16" s="25" customFormat="1" x14ac:dyDescent="0.25">
      <c r="A619" s="157" t="s">
        <v>2512</v>
      </c>
      <c r="B619" s="157" t="s">
        <v>2513</v>
      </c>
      <c r="C619" s="157" t="s">
        <v>2514</v>
      </c>
      <c r="D619" s="158" t="s">
        <v>75</v>
      </c>
      <c r="E619" s="159">
        <v>42</v>
      </c>
      <c r="F619" s="159">
        <v>126</v>
      </c>
      <c r="G619" s="157" t="s">
        <v>2515</v>
      </c>
      <c r="H619" s="160" t="s">
        <v>234</v>
      </c>
      <c r="I619" s="161"/>
      <c r="J619" s="162">
        <v>41808</v>
      </c>
      <c r="K619" s="157" t="s">
        <v>1957</v>
      </c>
      <c r="L619" s="157" t="s">
        <v>169</v>
      </c>
      <c r="M619" s="160"/>
      <c r="N619" s="165" t="s">
        <v>72</v>
      </c>
      <c r="O619" s="157" t="s">
        <v>66</v>
      </c>
      <c r="P619" s="157" t="s">
        <v>36</v>
      </c>
    </row>
    <row r="620" spans="1:16" s="25" customFormat="1" x14ac:dyDescent="0.25">
      <c r="A620" s="157" t="s">
        <v>2516</v>
      </c>
      <c r="B620" s="157" t="s">
        <v>2517</v>
      </c>
      <c r="C620" s="163" t="s">
        <v>2518</v>
      </c>
      <c r="D620" s="158"/>
      <c r="E620" s="159">
        <v>22</v>
      </c>
      <c r="F620" s="159">
        <v>220</v>
      </c>
      <c r="G620" s="157" t="s">
        <v>2519</v>
      </c>
      <c r="H620" s="160">
        <v>1</v>
      </c>
      <c r="I620" s="161"/>
      <c r="J620" s="162">
        <v>44370</v>
      </c>
      <c r="K620" s="157" t="s">
        <v>255</v>
      </c>
      <c r="L620" s="165" t="s">
        <v>102</v>
      </c>
      <c r="M620" s="160"/>
      <c r="N620" s="157" t="s">
        <v>65</v>
      </c>
      <c r="O620" s="157" t="s">
        <v>66</v>
      </c>
      <c r="P620" s="157" t="s">
        <v>43</v>
      </c>
    </row>
    <row r="621" spans="1:16" s="25" customFormat="1" x14ac:dyDescent="0.25">
      <c r="A621" s="157" t="s">
        <v>2520</v>
      </c>
      <c r="B621" s="157" t="s">
        <v>2521</v>
      </c>
      <c r="C621" s="157" t="s">
        <v>2522</v>
      </c>
      <c r="D621" s="158"/>
      <c r="E621" s="159">
        <v>29.9</v>
      </c>
      <c r="F621" s="159">
        <v>299</v>
      </c>
      <c r="G621" s="157" t="s">
        <v>2523</v>
      </c>
      <c r="H621" s="160">
        <v>5</v>
      </c>
      <c r="I621" s="161"/>
      <c r="J621" s="162">
        <v>45194</v>
      </c>
      <c r="K621" s="157" t="s">
        <v>83</v>
      </c>
      <c r="L621" s="165" t="s">
        <v>71</v>
      </c>
      <c r="M621" s="160"/>
      <c r="N621" s="165" t="s">
        <v>72</v>
      </c>
      <c r="O621" s="157" t="s">
        <v>66</v>
      </c>
      <c r="P621" s="157" t="s">
        <v>43</v>
      </c>
    </row>
    <row r="622" spans="1:16" s="25" customFormat="1" x14ac:dyDescent="0.25">
      <c r="A622" s="157" t="s">
        <v>2524</v>
      </c>
      <c r="B622" s="157" t="s">
        <v>2525</v>
      </c>
      <c r="C622" s="157"/>
      <c r="D622" s="158" t="s">
        <v>75</v>
      </c>
      <c r="E622" s="159">
        <v>24</v>
      </c>
      <c r="F622" s="159">
        <v>240</v>
      </c>
      <c r="G622" s="157" t="s">
        <v>2526</v>
      </c>
      <c r="H622" s="160">
        <v>1</v>
      </c>
      <c r="I622" s="161" t="s">
        <v>75</v>
      </c>
      <c r="J622" s="162">
        <v>45870</v>
      </c>
      <c r="K622" s="157" t="s">
        <v>279</v>
      </c>
      <c r="L622" s="157" t="s">
        <v>280</v>
      </c>
      <c r="M622" s="179"/>
      <c r="N622" s="157" t="s">
        <v>65</v>
      </c>
      <c r="O622" s="157" t="s">
        <v>66</v>
      </c>
      <c r="P622" s="157" t="s">
        <v>44</v>
      </c>
    </row>
    <row r="623" spans="1:16" s="25" customFormat="1" x14ac:dyDescent="0.25">
      <c r="A623" s="157" t="s">
        <v>2527</v>
      </c>
      <c r="B623" s="157" t="s">
        <v>2528</v>
      </c>
      <c r="C623" s="157" t="s">
        <v>2529</v>
      </c>
      <c r="D623" s="158"/>
      <c r="E623" s="159">
        <v>29.9</v>
      </c>
      <c r="F623" s="159">
        <v>299</v>
      </c>
      <c r="G623" s="157" t="s">
        <v>2530</v>
      </c>
      <c r="H623" s="160">
        <v>5</v>
      </c>
      <c r="I623" s="161"/>
      <c r="J623" s="162">
        <v>45544</v>
      </c>
      <c r="K623" s="157" t="s">
        <v>129</v>
      </c>
      <c r="L623" s="157" t="s">
        <v>124</v>
      </c>
      <c r="M623" s="160"/>
      <c r="N623" s="157" t="s">
        <v>65</v>
      </c>
      <c r="O623" s="157" t="s">
        <v>66</v>
      </c>
      <c r="P623" s="157" t="s">
        <v>43</v>
      </c>
    </row>
    <row r="624" spans="1:16" s="25" customFormat="1" x14ac:dyDescent="0.25">
      <c r="A624" s="157" t="s">
        <v>2531</v>
      </c>
      <c r="B624" s="157" t="s">
        <v>2532</v>
      </c>
      <c r="C624" s="157" t="s">
        <v>2533</v>
      </c>
      <c r="D624" s="158"/>
      <c r="E624" s="159">
        <v>29.9</v>
      </c>
      <c r="F624" s="159">
        <v>299</v>
      </c>
      <c r="G624" s="157" t="s">
        <v>2534</v>
      </c>
      <c r="H624" s="160">
        <v>2</v>
      </c>
      <c r="I624" s="184"/>
      <c r="J624" s="162">
        <v>44881</v>
      </c>
      <c r="K624" s="157" t="s">
        <v>560</v>
      </c>
      <c r="L624" s="157" t="s">
        <v>422</v>
      </c>
      <c r="M624" s="160"/>
      <c r="N624" s="165" t="s">
        <v>72</v>
      </c>
      <c r="O624" s="157" t="s">
        <v>66</v>
      </c>
      <c r="P624" s="157" t="s">
        <v>43</v>
      </c>
    </row>
    <row r="625" spans="1:16" s="25" customFormat="1" x14ac:dyDescent="0.25">
      <c r="A625" s="157" t="s">
        <v>2535</v>
      </c>
      <c r="B625" s="165" t="s">
        <v>2536</v>
      </c>
      <c r="C625" s="165" t="s">
        <v>2537</v>
      </c>
      <c r="D625" s="165"/>
      <c r="E625" s="178">
        <v>39</v>
      </c>
      <c r="F625" s="180">
        <v>390</v>
      </c>
      <c r="G625" s="165" t="s">
        <v>2538</v>
      </c>
      <c r="H625" s="179">
        <v>5</v>
      </c>
      <c r="I625" s="161"/>
      <c r="J625" s="164">
        <v>44768</v>
      </c>
      <c r="K625" s="165" t="s">
        <v>289</v>
      </c>
      <c r="L625" s="165" t="s">
        <v>314</v>
      </c>
      <c r="M625" s="179"/>
      <c r="N625" s="165" t="s">
        <v>72</v>
      </c>
      <c r="O625" s="157" t="s">
        <v>66</v>
      </c>
      <c r="P625" s="157" t="s">
        <v>43</v>
      </c>
    </row>
    <row r="626" spans="1:16" s="25" customFormat="1" x14ac:dyDescent="0.25">
      <c r="A626" s="196" t="s">
        <v>2539</v>
      </c>
      <c r="B626" s="186" t="s">
        <v>2540</v>
      </c>
      <c r="C626" s="163" t="s">
        <v>2541</v>
      </c>
      <c r="D626" s="158"/>
      <c r="E626" s="208">
        <v>18.989999999999998</v>
      </c>
      <c r="F626" s="208">
        <v>189.89999999999998</v>
      </c>
      <c r="G626" s="165" t="s">
        <v>2542</v>
      </c>
      <c r="H626" s="179">
        <v>7</v>
      </c>
      <c r="I626" s="161"/>
      <c r="J626" s="164">
        <v>44671</v>
      </c>
      <c r="K626" s="157" t="s">
        <v>66</v>
      </c>
      <c r="L626" s="165" t="s">
        <v>71</v>
      </c>
      <c r="M626" s="179"/>
      <c r="N626" s="165" t="s">
        <v>72</v>
      </c>
      <c r="O626" s="157" t="s">
        <v>66</v>
      </c>
      <c r="P626" s="157" t="s">
        <v>36</v>
      </c>
    </row>
    <row r="627" spans="1:16" s="25" customFormat="1" x14ac:dyDescent="0.25">
      <c r="A627" s="209" t="s">
        <v>2543</v>
      </c>
      <c r="B627" s="186" t="s">
        <v>2544</v>
      </c>
      <c r="C627" s="163" t="s">
        <v>2545</v>
      </c>
      <c r="D627" s="158"/>
      <c r="E627" s="208">
        <v>33.99</v>
      </c>
      <c r="F627" s="208">
        <v>340</v>
      </c>
      <c r="G627" s="165" t="s">
        <v>2546</v>
      </c>
      <c r="H627" s="179" t="s">
        <v>234</v>
      </c>
      <c r="I627" s="161"/>
      <c r="J627" s="164">
        <v>45551</v>
      </c>
      <c r="K627" s="157"/>
      <c r="L627" s="165" t="s">
        <v>169</v>
      </c>
      <c r="M627" s="179"/>
      <c r="N627" s="165" t="s">
        <v>57</v>
      </c>
      <c r="O627" s="165" t="s">
        <v>931</v>
      </c>
      <c r="P627" s="157" t="s">
        <v>36</v>
      </c>
    </row>
    <row r="628" spans="1:16" s="25" customFormat="1" x14ac:dyDescent="0.25">
      <c r="A628" s="196" t="s">
        <v>2547</v>
      </c>
      <c r="B628" s="186" t="s">
        <v>2548</v>
      </c>
      <c r="C628" s="163" t="s">
        <v>2549</v>
      </c>
      <c r="D628" s="158"/>
      <c r="E628" s="208">
        <v>26</v>
      </c>
      <c r="F628" s="208">
        <v>260</v>
      </c>
      <c r="G628" s="165" t="s">
        <v>2550</v>
      </c>
      <c r="H628" s="179">
        <v>3</v>
      </c>
      <c r="I628" s="161"/>
      <c r="J628" s="164">
        <v>44305</v>
      </c>
      <c r="K628" s="157" t="s">
        <v>77</v>
      </c>
      <c r="L628" s="165" t="s">
        <v>96</v>
      </c>
      <c r="M628" s="179"/>
      <c r="N628" s="157" t="s">
        <v>65</v>
      </c>
      <c r="O628" s="157" t="s">
        <v>66</v>
      </c>
      <c r="P628" s="157" t="s">
        <v>43</v>
      </c>
    </row>
    <row r="629" spans="1:16" s="25" customFormat="1" x14ac:dyDescent="0.25">
      <c r="A629" s="166" t="s">
        <v>2551</v>
      </c>
      <c r="B629" s="166" t="s">
        <v>2552</v>
      </c>
      <c r="C629" s="185"/>
      <c r="D629" s="167" t="s">
        <v>75</v>
      </c>
      <c r="E629" s="168">
        <v>24.9</v>
      </c>
      <c r="F629" s="168">
        <v>249</v>
      </c>
      <c r="G629" s="166" t="s">
        <v>2553</v>
      </c>
      <c r="H629" s="169">
        <v>1</v>
      </c>
      <c r="I629" s="169" t="s">
        <v>75</v>
      </c>
      <c r="J629" s="194">
        <v>45962</v>
      </c>
      <c r="K629" s="166"/>
      <c r="L629" s="166" t="s">
        <v>35</v>
      </c>
      <c r="M629" s="173" t="s">
        <v>79</v>
      </c>
      <c r="N629" s="172" t="s">
        <v>27</v>
      </c>
      <c r="O629" s="166" t="s">
        <v>66</v>
      </c>
      <c r="P629" s="166" t="s">
        <v>43</v>
      </c>
    </row>
    <row r="630" spans="1:16" s="25" customFormat="1" x14ac:dyDescent="0.25">
      <c r="A630" s="172" t="s">
        <v>2554</v>
      </c>
      <c r="B630" s="172" t="s">
        <v>2555</v>
      </c>
      <c r="C630" s="202"/>
      <c r="D630" s="172" t="s">
        <v>75</v>
      </c>
      <c r="E630" s="174">
        <v>24.9</v>
      </c>
      <c r="F630" s="181">
        <v>249</v>
      </c>
      <c r="G630" s="172" t="s">
        <v>2556</v>
      </c>
      <c r="H630" s="175">
        <v>1</v>
      </c>
      <c r="I630" s="169" t="s">
        <v>75</v>
      </c>
      <c r="J630" s="176">
        <v>45992</v>
      </c>
      <c r="K630" s="166" t="s">
        <v>180</v>
      </c>
      <c r="L630" s="172" t="s">
        <v>32</v>
      </c>
      <c r="M630" s="173" t="s">
        <v>79</v>
      </c>
      <c r="N630" s="172" t="s">
        <v>27</v>
      </c>
      <c r="O630" s="166" t="s">
        <v>66</v>
      </c>
      <c r="P630" s="166" t="s">
        <v>43</v>
      </c>
    </row>
    <row r="631" spans="1:16" s="25" customFormat="1" x14ac:dyDescent="0.25">
      <c r="A631" s="166" t="s">
        <v>2557</v>
      </c>
      <c r="B631" s="166" t="s">
        <v>2558</v>
      </c>
      <c r="C631" s="166"/>
      <c r="D631" s="167" t="s">
        <v>75</v>
      </c>
      <c r="E631" s="168">
        <v>26.9</v>
      </c>
      <c r="F631" s="168">
        <v>269</v>
      </c>
      <c r="G631" s="167" t="s">
        <v>2559</v>
      </c>
      <c r="H631" s="169">
        <v>1</v>
      </c>
      <c r="I631" s="170" t="s">
        <v>75</v>
      </c>
      <c r="J631" s="171">
        <v>45992</v>
      </c>
      <c r="K631" s="166" t="s">
        <v>66</v>
      </c>
      <c r="L631" s="172" t="s">
        <v>28</v>
      </c>
      <c r="M631" s="173" t="s">
        <v>79</v>
      </c>
      <c r="N631" s="172" t="s">
        <v>27</v>
      </c>
      <c r="O631" s="166" t="s">
        <v>66</v>
      </c>
      <c r="P631" s="166" t="s">
        <v>43</v>
      </c>
    </row>
    <row r="632" spans="1:16" s="25" customFormat="1" x14ac:dyDescent="0.25">
      <c r="A632" s="166" t="s">
        <v>2560</v>
      </c>
      <c r="B632" s="166" t="s">
        <v>2561</v>
      </c>
      <c r="C632" s="166"/>
      <c r="D632" s="167" t="s">
        <v>75</v>
      </c>
      <c r="E632" s="168">
        <v>29.9</v>
      </c>
      <c r="F632" s="168">
        <v>299</v>
      </c>
      <c r="G632" s="167" t="s">
        <v>2562</v>
      </c>
      <c r="H632" s="169">
        <v>2</v>
      </c>
      <c r="I632" s="170" t="s">
        <v>75</v>
      </c>
      <c r="J632" s="171">
        <v>45992</v>
      </c>
      <c r="K632" s="166" t="s">
        <v>83</v>
      </c>
      <c r="L632" s="172" t="s">
        <v>398</v>
      </c>
      <c r="M632" s="173" t="s">
        <v>79</v>
      </c>
      <c r="N632" s="172" t="s">
        <v>37</v>
      </c>
      <c r="O632" s="166" t="s">
        <v>66</v>
      </c>
      <c r="P632" s="166" t="s">
        <v>43</v>
      </c>
    </row>
    <row r="633" spans="1:16" s="25" customFormat="1" x14ac:dyDescent="0.25">
      <c r="A633" s="157" t="s">
        <v>2563</v>
      </c>
      <c r="B633" s="157" t="s">
        <v>2564</v>
      </c>
      <c r="C633" s="157" t="s">
        <v>2565</v>
      </c>
      <c r="D633" s="158"/>
      <c r="E633" s="159">
        <v>18.989999999999998</v>
      </c>
      <c r="F633" s="159">
        <v>189.9</v>
      </c>
      <c r="G633" s="158" t="s">
        <v>2566</v>
      </c>
      <c r="H633" s="160">
        <v>5</v>
      </c>
      <c r="I633" s="161"/>
      <c r="J633" s="162">
        <v>44056</v>
      </c>
      <c r="K633" s="157" t="s">
        <v>66</v>
      </c>
      <c r="L633" s="165" t="s">
        <v>90</v>
      </c>
      <c r="M633" s="179"/>
      <c r="N633" s="157" t="s">
        <v>65</v>
      </c>
      <c r="O633" s="157" t="s">
        <v>66</v>
      </c>
      <c r="P633" s="157" t="s">
        <v>36</v>
      </c>
    </row>
    <row r="634" spans="1:16" s="25" customFormat="1" x14ac:dyDescent="0.25">
      <c r="A634" s="166" t="s">
        <v>2567</v>
      </c>
      <c r="B634" s="166" t="s">
        <v>2568</v>
      </c>
      <c r="C634" s="202"/>
      <c r="D634" s="167" t="s">
        <v>75</v>
      </c>
      <c r="E634" s="168">
        <v>26.9</v>
      </c>
      <c r="F634" s="168">
        <v>269</v>
      </c>
      <c r="G634" s="166" t="s">
        <v>2569</v>
      </c>
      <c r="H634" s="169">
        <v>2</v>
      </c>
      <c r="I634" s="169" t="s">
        <v>75</v>
      </c>
      <c r="J634" s="194">
        <v>45901</v>
      </c>
      <c r="K634" s="166" t="s">
        <v>289</v>
      </c>
      <c r="L634" s="166" t="s">
        <v>112</v>
      </c>
      <c r="M634" s="173" t="s">
        <v>79</v>
      </c>
      <c r="N634" s="172" t="s">
        <v>37</v>
      </c>
      <c r="O634" s="166" t="s">
        <v>66</v>
      </c>
      <c r="P634" s="166" t="s">
        <v>43</v>
      </c>
    </row>
    <row r="635" spans="1:16" s="25" customFormat="1" x14ac:dyDescent="0.25">
      <c r="A635" s="157" t="s">
        <v>2570</v>
      </c>
      <c r="B635" s="157" t="s">
        <v>2571</v>
      </c>
      <c r="C635" s="177" t="s">
        <v>2572</v>
      </c>
      <c r="D635" s="158"/>
      <c r="E635" s="159">
        <v>33.99</v>
      </c>
      <c r="F635" s="159">
        <v>340</v>
      </c>
      <c r="G635" s="157" t="s">
        <v>2573</v>
      </c>
      <c r="H635" s="160" t="s">
        <v>2574</v>
      </c>
      <c r="I635" s="160"/>
      <c r="J635" s="162">
        <v>45636</v>
      </c>
      <c r="K635" s="165" t="s">
        <v>2102</v>
      </c>
      <c r="L635" s="165" t="s">
        <v>314</v>
      </c>
      <c r="M635" s="160"/>
      <c r="N635" s="165" t="s">
        <v>72</v>
      </c>
      <c r="O635" s="157" t="s">
        <v>66</v>
      </c>
      <c r="P635" s="157" t="s">
        <v>36</v>
      </c>
    </row>
    <row r="636" spans="1:16" s="25" customFormat="1" x14ac:dyDescent="0.25">
      <c r="A636" s="157" t="s">
        <v>2575</v>
      </c>
      <c r="B636" s="157" t="s">
        <v>2576</v>
      </c>
      <c r="C636" s="177" t="s">
        <v>2577</v>
      </c>
      <c r="D636" s="158" t="s">
        <v>75</v>
      </c>
      <c r="E636" s="159">
        <v>8.99</v>
      </c>
      <c r="F636" s="159">
        <v>26.97</v>
      </c>
      <c r="G636" s="157" t="s">
        <v>2578</v>
      </c>
      <c r="H636" s="160" t="s">
        <v>300</v>
      </c>
      <c r="I636" s="160"/>
      <c r="J636" s="162">
        <v>43664</v>
      </c>
      <c r="K636" s="157" t="s">
        <v>66</v>
      </c>
      <c r="L636" s="165" t="s">
        <v>169</v>
      </c>
      <c r="M636" s="160"/>
      <c r="N636" s="165" t="s">
        <v>72</v>
      </c>
      <c r="O636" s="157" t="s">
        <v>66</v>
      </c>
      <c r="P636" s="157" t="s">
        <v>36</v>
      </c>
    </row>
    <row r="637" spans="1:16" s="25" customFormat="1" x14ac:dyDescent="0.25">
      <c r="A637" s="166" t="s">
        <v>2579</v>
      </c>
      <c r="B637" s="166" t="s">
        <v>2580</v>
      </c>
      <c r="C637" s="202"/>
      <c r="D637" s="167" t="s">
        <v>75</v>
      </c>
      <c r="E637" s="168">
        <v>26.9</v>
      </c>
      <c r="F637" s="168">
        <v>269</v>
      </c>
      <c r="G637" s="166" t="s">
        <v>2581</v>
      </c>
      <c r="H637" s="169">
        <v>5</v>
      </c>
      <c r="I637" s="169" t="s">
        <v>75</v>
      </c>
      <c r="J637" s="171">
        <v>45962</v>
      </c>
      <c r="K637" s="166" t="s">
        <v>186</v>
      </c>
      <c r="L637" s="172" t="s">
        <v>1411</v>
      </c>
      <c r="M637" s="173" t="s">
        <v>79</v>
      </c>
      <c r="N637" s="172" t="s">
        <v>37</v>
      </c>
      <c r="O637" s="166" t="s">
        <v>66</v>
      </c>
      <c r="P637" s="166" t="s">
        <v>43</v>
      </c>
    </row>
    <row r="638" spans="1:16" s="25" customFormat="1" x14ac:dyDescent="0.25">
      <c r="A638" s="166" t="s">
        <v>2582</v>
      </c>
      <c r="B638" s="166" t="s">
        <v>2583</v>
      </c>
      <c r="C638" s="202"/>
      <c r="D638" s="167" t="s">
        <v>75</v>
      </c>
      <c r="E638" s="168">
        <v>26.9</v>
      </c>
      <c r="F638" s="168">
        <v>269</v>
      </c>
      <c r="G638" s="166" t="s">
        <v>2584</v>
      </c>
      <c r="H638" s="169">
        <v>8</v>
      </c>
      <c r="I638" s="169" t="s">
        <v>75</v>
      </c>
      <c r="J638" s="171">
        <v>45901</v>
      </c>
      <c r="K638" s="166" t="s">
        <v>83</v>
      </c>
      <c r="L638" s="172" t="s">
        <v>84</v>
      </c>
      <c r="M638" s="173" t="s">
        <v>79</v>
      </c>
      <c r="N638" s="172" t="s">
        <v>37</v>
      </c>
      <c r="O638" s="166" t="s">
        <v>66</v>
      </c>
      <c r="P638" s="166" t="s">
        <v>43</v>
      </c>
    </row>
    <row r="639" spans="1:16" s="25" customFormat="1" x14ac:dyDescent="0.25">
      <c r="A639" s="157" t="s">
        <v>2585</v>
      </c>
      <c r="B639" s="157" t="s">
        <v>2586</v>
      </c>
      <c r="C639" s="177" t="s">
        <v>2587</v>
      </c>
      <c r="D639" s="158" t="s">
        <v>75</v>
      </c>
      <c r="E639" s="159">
        <v>74</v>
      </c>
      <c r="F639" s="159">
        <v>222</v>
      </c>
      <c r="G639" s="157" t="s">
        <v>2588</v>
      </c>
      <c r="H639" s="160" t="s">
        <v>234</v>
      </c>
      <c r="I639" s="160"/>
      <c r="J639" s="162">
        <v>41801</v>
      </c>
      <c r="K639" s="157" t="s">
        <v>496</v>
      </c>
      <c r="L639" s="165" t="s">
        <v>169</v>
      </c>
      <c r="M639" s="160"/>
      <c r="N639" s="165" t="s">
        <v>72</v>
      </c>
      <c r="O639" s="157" t="s">
        <v>66</v>
      </c>
      <c r="P639" s="157" t="s">
        <v>36</v>
      </c>
    </row>
    <row r="640" spans="1:16" s="25" customFormat="1" x14ac:dyDescent="0.25">
      <c r="A640" s="166" t="s">
        <v>2589</v>
      </c>
      <c r="B640" s="166" t="s">
        <v>2590</v>
      </c>
      <c r="C640" s="202"/>
      <c r="D640" s="167" t="s">
        <v>75</v>
      </c>
      <c r="E640" s="168">
        <v>25.9</v>
      </c>
      <c r="F640" s="168">
        <v>259</v>
      </c>
      <c r="G640" s="166" t="s">
        <v>2591</v>
      </c>
      <c r="H640" s="169">
        <v>1</v>
      </c>
      <c r="I640" s="188" t="s">
        <v>75</v>
      </c>
      <c r="J640" s="171">
        <v>45901</v>
      </c>
      <c r="K640" s="172" t="s">
        <v>264</v>
      </c>
      <c r="L640" s="166" t="s">
        <v>133</v>
      </c>
      <c r="M640" s="173" t="s">
        <v>79</v>
      </c>
      <c r="N640" s="172" t="s">
        <v>37</v>
      </c>
      <c r="O640" s="166" t="s">
        <v>66</v>
      </c>
      <c r="P640" s="166" t="s">
        <v>43</v>
      </c>
    </row>
    <row r="641" spans="1:16" s="25" customFormat="1" x14ac:dyDescent="0.25">
      <c r="A641" s="157" t="s">
        <v>2592</v>
      </c>
      <c r="B641" s="157" t="s">
        <v>2593</v>
      </c>
      <c r="C641" s="177" t="s">
        <v>2594</v>
      </c>
      <c r="D641" s="158" t="s">
        <v>75</v>
      </c>
      <c r="E641" s="159">
        <v>23.99</v>
      </c>
      <c r="F641" s="159">
        <v>71.97</v>
      </c>
      <c r="G641" s="157" t="s">
        <v>2595</v>
      </c>
      <c r="H641" s="160" t="s">
        <v>300</v>
      </c>
      <c r="I641" s="184"/>
      <c r="J641" s="162">
        <v>44285</v>
      </c>
      <c r="K641" s="165" t="s">
        <v>66</v>
      </c>
      <c r="L641" s="157" t="s">
        <v>169</v>
      </c>
      <c r="M641" s="160"/>
      <c r="N641" s="165" t="s">
        <v>72</v>
      </c>
      <c r="O641" s="157" t="s">
        <v>66</v>
      </c>
      <c r="P641" s="157" t="s">
        <v>36</v>
      </c>
    </row>
    <row r="642" spans="1:16" s="25" customFormat="1" x14ac:dyDescent="0.25">
      <c r="A642" s="157" t="s">
        <v>2596</v>
      </c>
      <c r="B642" s="157" t="s">
        <v>2597</v>
      </c>
      <c r="C642" s="177" t="s">
        <v>2598</v>
      </c>
      <c r="D642" s="158"/>
      <c r="E642" s="159">
        <v>29.9</v>
      </c>
      <c r="F642" s="159">
        <v>299</v>
      </c>
      <c r="G642" s="157" t="s">
        <v>2599</v>
      </c>
      <c r="H642" s="160">
        <v>4</v>
      </c>
      <c r="I642" s="184"/>
      <c r="J642" s="162">
        <v>45621</v>
      </c>
      <c r="K642" s="165" t="s">
        <v>129</v>
      </c>
      <c r="L642" s="157" t="s">
        <v>124</v>
      </c>
      <c r="M642" s="160"/>
      <c r="N642" s="157" t="s">
        <v>65</v>
      </c>
      <c r="O642" s="157" t="s">
        <v>66</v>
      </c>
      <c r="P642" s="157" t="s">
        <v>43</v>
      </c>
    </row>
    <row r="643" spans="1:16" s="25" customFormat="1" x14ac:dyDescent="0.25">
      <c r="A643" s="157" t="s">
        <v>2600</v>
      </c>
      <c r="B643" s="157" t="s">
        <v>1427</v>
      </c>
      <c r="C643" s="177"/>
      <c r="D643" s="158" t="s">
        <v>75</v>
      </c>
      <c r="E643" s="159">
        <v>30</v>
      </c>
      <c r="F643" s="159">
        <v>300</v>
      </c>
      <c r="G643" s="157" t="s">
        <v>2601</v>
      </c>
      <c r="H643" s="160">
        <v>2</v>
      </c>
      <c r="I643" s="184" t="s">
        <v>75</v>
      </c>
      <c r="J643" s="162">
        <v>45597</v>
      </c>
      <c r="K643" s="165" t="s">
        <v>137</v>
      </c>
      <c r="L643" s="165" t="s">
        <v>169</v>
      </c>
      <c r="M643" s="160"/>
      <c r="N643" s="157" t="s">
        <v>57</v>
      </c>
      <c r="O643" s="157" t="s">
        <v>414</v>
      </c>
      <c r="P643" s="157" t="s">
        <v>42</v>
      </c>
    </row>
    <row r="644" spans="1:16" s="25" customFormat="1" x14ac:dyDescent="0.25">
      <c r="A644" s="157" t="s">
        <v>2602</v>
      </c>
      <c r="B644" s="157" t="s">
        <v>2603</v>
      </c>
      <c r="C644" s="177" t="s">
        <v>2604</v>
      </c>
      <c r="D644" s="158"/>
      <c r="E644" s="159">
        <v>24.9</v>
      </c>
      <c r="F644" s="159">
        <v>249</v>
      </c>
      <c r="G644" s="157" t="s">
        <v>2605</v>
      </c>
      <c r="H644" s="160">
        <v>3</v>
      </c>
      <c r="I644" s="184"/>
      <c r="J644" s="162">
        <v>44698</v>
      </c>
      <c r="K644" s="157" t="s">
        <v>163</v>
      </c>
      <c r="L644" s="165" t="s">
        <v>71</v>
      </c>
      <c r="M644" s="160"/>
      <c r="N644" s="165" t="s">
        <v>72</v>
      </c>
      <c r="O644" s="157" t="s">
        <v>66</v>
      </c>
      <c r="P644" s="157" t="s">
        <v>43</v>
      </c>
    </row>
    <row r="645" spans="1:16" s="25" customFormat="1" x14ac:dyDescent="0.25">
      <c r="A645" s="157" t="s">
        <v>2606</v>
      </c>
      <c r="B645" s="157" t="s">
        <v>2607</v>
      </c>
      <c r="C645" s="177" t="s">
        <v>2608</v>
      </c>
      <c r="D645" s="158"/>
      <c r="E645" s="159">
        <v>26.9</v>
      </c>
      <c r="F645" s="159">
        <v>269</v>
      </c>
      <c r="G645" s="157" t="s">
        <v>2609</v>
      </c>
      <c r="H645" s="160">
        <v>2</v>
      </c>
      <c r="I645" s="184"/>
      <c r="J645" s="164">
        <v>45544</v>
      </c>
      <c r="K645" s="157" t="s">
        <v>264</v>
      </c>
      <c r="L645" s="165" t="s">
        <v>260</v>
      </c>
      <c r="M645" s="160"/>
      <c r="N645" s="165" t="s">
        <v>72</v>
      </c>
      <c r="O645" s="157" t="s">
        <v>66</v>
      </c>
      <c r="P645" s="157" t="s">
        <v>43</v>
      </c>
    </row>
    <row r="646" spans="1:16" s="25" customFormat="1" x14ac:dyDescent="0.25">
      <c r="A646" s="165" t="s">
        <v>2610</v>
      </c>
      <c r="B646" s="186" t="s">
        <v>2611</v>
      </c>
      <c r="C646" s="177" t="s">
        <v>2612</v>
      </c>
      <c r="D646" s="158"/>
      <c r="E646" s="178">
        <v>28.9</v>
      </c>
      <c r="F646" s="180">
        <v>289</v>
      </c>
      <c r="G646" s="165" t="s">
        <v>2613</v>
      </c>
      <c r="H646" s="179">
        <v>2</v>
      </c>
      <c r="I646" s="160"/>
      <c r="J646" s="162">
        <v>45504</v>
      </c>
      <c r="K646" s="165" t="s">
        <v>163</v>
      </c>
      <c r="L646" s="165" t="s">
        <v>71</v>
      </c>
      <c r="M646" s="179"/>
      <c r="N646" s="165" t="s">
        <v>72</v>
      </c>
      <c r="O646" s="157" t="s">
        <v>66</v>
      </c>
      <c r="P646" s="157" t="s">
        <v>43</v>
      </c>
    </row>
    <row r="647" spans="1:16" s="25" customFormat="1" x14ac:dyDescent="0.25">
      <c r="A647" s="157" t="s">
        <v>2614</v>
      </c>
      <c r="B647" s="157" t="s">
        <v>2615</v>
      </c>
      <c r="C647" s="163" t="s">
        <v>2616</v>
      </c>
      <c r="D647" s="158" t="s">
        <v>75</v>
      </c>
      <c r="E647" s="159">
        <v>13.99</v>
      </c>
      <c r="F647" s="159">
        <v>41.97</v>
      </c>
      <c r="G647" s="157" t="s">
        <v>2617</v>
      </c>
      <c r="H647" s="160" t="s">
        <v>592</v>
      </c>
      <c r="I647" s="160"/>
      <c r="J647" s="210">
        <v>42947</v>
      </c>
      <c r="K647" s="157" t="s">
        <v>1539</v>
      </c>
      <c r="L647" s="165" t="s">
        <v>169</v>
      </c>
      <c r="M647" s="160"/>
      <c r="N647" s="165" t="s">
        <v>72</v>
      </c>
      <c r="O647" s="157" t="s">
        <v>66</v>
      </c>
      <c r="P647" s="157" t="s">
        <v>36</v>
      </c>
    </row>
    <row r="648" spans="1:16" s="25" customFormat="1" x14ac:dyDescent="0.25">
      <c r="A648" s="157" t="s">
        <v>2618</v>
      </c>
      <c r="B648" s="157" t="s">
        <v>2619</v>
      </c>
      <c r="C648" s="157" t="s">
        <v>2620</v>
      </c>
      <c r="D648" s="158"/>
      <c r="E648" s="159">
        <v>24.9</v>
      </c>
      <c r="F648" s="159">
        <v>249</v>
      </c>
      <c r="G648" s="158" t="s">
        <v>2621</v>
      </c>
      <c r="H648" s="160">
        <v>7</v>
      </c>
      <c r="I648" s="161"/>
      <c r="J648" s="162">
        <v>45338</v>
      </c>
      <c r="K648" s="157" t="s">
        <v>163</v>
      </c>
      <c r="L648" s="165" t="s">
        <v>403</v>
      </c>
      <c r="M648" s="179"/>
      <c r="N648" s="165" t="s">
        <v>72</v>
      </c>
      <c r="O648" s="157" t="s">
        <v>66</v>
      </c>
      <c r="P648" s="157" t="s">
        <v>43</v>
      </c>
    </row>
    <row r="649" spans="1:16" s="25" customFormat="1" x14ac:dyDescent="0.25">
      <c r="A649" s="157" t="s">
        <v>2622</v>
      </c>
      <c r="B649" s="157" t="s">
        <v>2623</v>
      </c>
      <c r="C649" s="163" t="s">
        <v>2624</v>
      </c>
      <c r="D649" s="158"/>
      <c r="E649" s="159">
        <v>26</v>
      </c>
      <c r="F649" s="159">
        <v>260</v>
      </c>
      <c r="G649" s="157" t="s">
        <v>2625</v>
      </c>
      <c r="H649" s="160">
        <v>1</v>
      </c>
      <c r="I649" s="160"/>
      <c r="J649" s="162">
        <v>44762</v>
      </c>
      <c r="K649" s="157" t="s">
        <v>706</v>
      </c>
      <c r="L649" s="165" t="s">
        <v>102</v>
      </c>
      <c r="M649" s="160"/>
      <c r="N649" s="157" t="s">
        <v>65</v>
      </c>
      <c r="O649" s="157" t="s">
        <v>66</v>
      </c>
      <c r="P649" s="157" t="s">
        <v>43</v>
      </c>
    </row>
    <row r="650" spans="1:16" s="25" customFormat="1" x14ac:dyDescent="0.25">
      <c r="A650" s="157" t="s">
        <v>2626</v>
      </c>
      <c r="B650" s="157" t="s">
        <v>2627</v>
      </c>
      <c r="C650" s="163" t="s">
        <v>2628</v>
      </c>
      <c r="D650" s="158"/>
      <c r="E650" s="159">
        <v>22</v>
      </c>
      <c r="F650" s="159">
        <v>220</v>
      </c>
      <c r="G650" s="157" t="s">
        <v>2629</v>
      </c>
      <c r="H650" s="160">
        <v>1</v>
      </c>
      <c r="I650" s="160"/>
      <c r="J650" s="162">
        <v>44400</v>
      </c>
      <c r="K650" s="157" t="s">
        <v>706</v>
      </c>
      <c r="L650" s="165" t="s">
        <v>102</v>
      </c>
      <c r="M650" s="160"/>
      <c r="N650" s="157" t="s">
        <v>65</v>
      </c>
      <c r="O650" s="157" t="s">
        <v>66</v>
      </c>
      <c r="P650" s="157" t="s">
        <v>43</v>
      </c>
    </row>
    <row r="651" spans="1:16" s="25" customFormat="1" x14ac:dyDescent="0.25">
      <c r="A651" s="157" t="s">
        <v>2630</v>
      </c>
      <c r="B651" s="157" t="s">
        <v>2631</v>
      </c>
      <c r="C651" s="157" t="s">
        <v>2632</v>
      </c>
      <c r="D651" s="158"/>
      <c r="E651" s="159">
        <v>24</v>
      </c>
      <c r="F651" s="159">
        <v>240</v>
      </c>
      <c r="G651" s="158" t="s">
        <v>2633</v>
      </c>
      <c r="H651" s="160">
        <v>1</v>
      </c>
      <c r="I651" s="161"/>
      <c r="J651" s="162">
        <v>44522</v>
      </c>
      <c r="K651" s="157" t="s">
        <v>101</v>
      </c>
      <c r="L651" s="165" t="s">
        <v>102</v>
      </c>
      <c r="M651" s="160"/>
      <c r="N651" s="157" t="s">
        <v>65</v>
      </c>
      <c r="O651" s="157" t="s">
        <v>66</v>
      </c>
      <c r="P651" s="157" t="s">
        <v>43</v>
      </c>
    </row>
    <row r="652" spans="1:16" s="25" customFormat="1" x14ac:dyDescent="0.25">
      <c r="A652" s="166" t="s">
        <v>2634</v>
      </c>
      <c r="B652" s="166" t="s">
        <v>2635</v>
      </c>
      <c r="C652" s="166"/>
      <c r="D652" s="167" t="s">
        <v>75</v>
      </c>
      <c r="E652" s="168">
        <v>28.9</v>
      </c>
      <c r="F652" s="168">
        <v>289</v>
      </c>
      <c r="G652" s="166" t="s">
        <v>2636</v>
      </c>
      <c r="H652" s="169">
        <v>1</v>
      </c>
      <c r="I652" s="188" t="s">
        <v>75</v>
      </c>
      <c r="J652" s="171">
        <v>45992</v>
      </c>
      <c r="K652" s="166" t="s">
        <v>83</v>
      </c>
      <c r="L652" s="172" t="s">
        <v>84</v>
      </c>
      <c r="M652" s="173" t="s">
        <v>79</v>
      </c>
      <c r="N652" s="172" t="s">
        <v>37</v>
      </c>
      <c r="O652" s="166" t="s">
        <v>66</v>
      </c>
      <c r="P652" s="166" t="s">
        <v>43</v>
      </c>
    </row>
    <row r="653" spans="1:16" s="25" customFormat="1" x14ac:dyDescent="0.25">
      <c r="A653" s="165" t="s">
        <v>2637</v>
      </c>
      <c r="B653" s="165" t="s">
        <v>2638</v>
      </c>
      <c r="C653" s="165" t="s">
        <v>2639</v>
      </c>
      <c r="D653" s="158"/>
      <c r="E653" s="178">
        <v>40</v>
      </c>
      <c r="F653" s="180">
        <v>240</v>
      </c>
      <c r="G653" s="165" t="s">
        <v>2640</v>
      </c>
      <c r="H653" s="179">
        <v>3</v>
      </c>
      <c r="I653" s="184"/>
      <c r="J653" s="164">
        <v>45748</v>
      </c>
      <c r="K653" s="165" t="s">
        <v>389</v>
      </c>
      <c r="L653" s="165" t="s">
        <v>403</v>
      </c>
      <c r="M653" s="160"/>
      <c r="N653" s="165" t="s">
        <v>72</v>
      </c>
      <c r="O653" s="157" t="s">
        <v>66</v>
      </c>
      <c r="P653" s="157" t="s">
        <v>42</v>
      </c>
    </row>
    <row r="654" spans="1:16" s="25" customFormat="1" x14ac:dyDescent="0.25">
      <c r="A654" s="157" t="s">
        <v>2641</v>
      </c>
      <c r="B654" s="158" t="s">
        <v>2642</v>
      </c>
      <c r="C654" s="157"/>
      <c r="D654" s="158" t="s">
        <v>75</v>
      </c>
      <c r="E654" s="159">
        <v>43.99</v>
      </c>
      <c r="F654" s="159">
        <v>132</v>
      </c>
      <c r="G654" s="157" t="s">
        <v>2643</v>
      </c>
      <c r="H654" s="160"/>
      <c r="I654" s="160" t="s">
        <v>75</v>
      </c>
      <c r="J654" s="162">
        <v>45670</v>
      </c>
      <c r="K654" s="157"/>
      <c r="L654" s="157" t="s">
        <v>464</v>
      </c>
      <c r="M654" s="160"/>
      <c r="N654" s="157" t="s">
        <v>65</v>
      </c>
      <c r="O654" s="157" t="s">
        <v>66</v>
      </c>
      <c r="P654" s="157" t="s">
        <v>2644</v>
      </c>
    </row>
    <row r="655" spans="1:16" s="25" customFormat="1" x14ac:dyDescent="0.25">
      <c r="A655" s="157" t="s">
        <v>2645</v>
      </c>
      <c r="B655" s="158" t="s">
        <v>2646</v>
      </c>
      <c r="C655" s="157" t="s">
        <v>2647</v>
      </c>
      <c r="D655" s="158"/>
      <c r="E655" s="159">
        <v>57.99</v>
      </c>
      <c r="F655" s="159">
        <v>348</v>
      </c>
      <c r="G655" s="157" t="s">
        <v>2648</v>
      </c>
      <c r="H655" s="160">
        <v>14</v>
      </c>
      <c r="I655" s="160"/>
      <c r="J655" s="162">
        <v>44883</v>
      </c>
      <c r="K655" s="157"/>
      <c r="L655" s="165" t="s">
        <v>107</v>
      </c>
      <c r="M655" s="160"/>
      <c r="N655" s="157" t="s">
        <v>65</v>
      </c>
      <c r="O655" s="157" t="s">
        <v>66</v>
      </c>
      <c r="P655" s="157" t="s">
        <v>36</v>
      </c>
    </row>
    <row r="656" spans="1:16" s="25" customFormat="1" x14ac:dyDescent="0.25">
      <c r="A656" s="157" t="s">
        <v>2649</v>
      </c>
      <c r="B656" s="157" t="s">
        <v>2650</v>
      </c>
      <c r="C656" s="177" t="s">
        <v>2651</v>
      </c>
      <c r="D656" s="165"/>
      <c r="E656" s="159">
        <v>24.95</v>
      </c>
      <c r="F656" s="206">
        <v>249.5</v>
      </c>
      <c r="G656" s="157" t="s">
        <v>2652</v>
      </c>
      <c r="H656" s="179" t="s">
        <v>2653</v>
      </c>
      <c r="I656" s="184"/>
      <c r="J656" s="164">
        <v>44613</v>
      </c>
      <c r="K656" s="165" t="s">
        <v>89</v>
      </c>
      <c r="L656" s="165" t="s">
        <v>90</v>
      </c>
      <c r="M656" s="160"/>
      <c r="N656" s="157" t="s">
        <v>65</v>
      </c>
      <c r="O656" s="157" t="s">
        <v>66</v>
      </c>
      <c r="P656" s="157" t="s">
        <v>91</v>
      </c>
    </row>
    <row r="657" spans="1:16" s="25" customFormat="1" x14ac:dyDescent="0.25">
      <c r="A657" s="157" t="s">
        <v>2654</v>
      </c>
      <c r="B657" s="157" t="s">
        <v>2655</v>
      </c>
      <c r="C657" s="177" t="s">
        <v>2656</v>
      </c>
      <c r="D657" s="158"/>
      <c r="E657" s="159">
        <v>54.99</v>
      </c>
      <c r="F657" s="159">
        <v>542</v>
      </c>
      <c r="G657" s="157" t="s">
        <v>2657</v>
      </c>
      <c r="H657" s="160">
        <v>1</v>
      </c>
      <c r="I657" s="184"/>
      <c r="J657" s="162">
        <v>44136</v>
      </c>
      <c r="K657" s="157" t="s">
        <v>2658</v>
      </c>
      <c r="L657" s="157" t="s">
        <v>181</v>
      </c>
      <c r="M657" s="160"/>
      <c r="N657" s="157" t="s">
        <v>65</v>
      </c>
      <c r="O657" s="157" t="s">
        <v>66</v>
      </c>
      <c r="P657" s="157" t="s">
        <v>40</v>
      </c>
    </row>
    <row r="658" spans="1:16" s="25" customFormat="1" x14ac:dyDescent="0.25">
      <c r="A658" s="165" t="s">
        <v>2659</v>
      </c>
      <c r="B658" s="165" t="s">
        <v>2660</v>
      </c>
      <c r="C658" s="177" t="s">
        <v>2661</v>
      </c>
      <c r="D658" s="165"/>
      <c r="E658" s="178">
        <v>24</v>
      </c>
      <c r="F658" s="159">
        <v>240</v>
      </c>
      <c r="G658" s="165" t="s">
        <v>2662</v>
      </c>
      <c r="H658" s="179">
        <v>1</v>
      </c>
      <c r="I658" s="184"/>
      <c r="J658" s="164">
        <v>45083</v>
      </c>
      <c r="K658" s="165" t="s">
        <v>77</v>
      </c>
      <c r="L658" s="165" t="s">
        <v>96</v>
      </c>
      <c r="M658" s="179"/>
      <c r="N658" s="157" t="s">
        <v>65</v>
      </c>
      <c r="O658" s="157" t="s">
        <v>66</v>
      </c>
      <c r="P658" s="157" t="s">
        <v>43</v>
      </c>
    </row>
    <row r="659" spans="1:16" s="25" customFormat="1" x14ac:dyDescent="0.25">
      <c r="A659" s="165" t="s">
        <v>2663</v>
      </c>
      <c r="B659" s="165" t="s">
        <v>2664</v>
      </c>
      <c r="C659" s="177" t="s">
        <v>2665</v>
      </c>
      <c r="D659" s="165"/>
      <c r="E659" s="178">
        <v>24.99</v>
      </c>
      <c r="F659" s="180">
        <v>250</v>
      </c>
      <c r="G659" s="165" t="s">
        <v>2666</v>
      </c>
      <c r="H659" s="179">
        <v>7</v>
      </c>
      <c r="I659" s="184"/>
      <c r="J659" s="164">
        <v>45114</v>
      </c>
      <c r="K659" s="165" t="s">
        <v>597</v>
      </c>
      <c r="L659" s="165" t="s">
        <v>403</v>
      </c>
      <c r="M659" s="179"/>
      <c r="N659" s="165" t="s">
        <v>72</v>
      </c>
      <c r="O659" s="157" t="s">
        <v>66</v>
      </c>
      <c r="P659" s="157" t="s">
        <v>36</v>
      </c>
    </row>
    <row r="660" spans="1:16" s="25" customFormat="1" x14ac:dyDescent="0.25">
      <c r="A660" s="157" t="s">
        <v>2667</v>
      </c>
      <c r="B660" s="157" t="s">
        <v>2668</v>
      </c>
      <c r="C660" s="177" t="s">
        <v>2669</v>
      </c>
      <c r="D660" s="158"/>
      <c r="E660" s="159">
        <v>25.99</v>
      </c>
      <c r="F660" s="159">
        <v>259.89999999999998</v>
      </c>
      <c r="G660" s="157" t="s">
        <v>2670</v>
      </c>
      <c r="H660" s="160">
        <v>1</v>
      </c>
      <c r="I660" s="161"/>
      <c r="J660" s="164">
        <v>44838</v>
      </c>
      <c r="K660" s="157" t="s">
        <v>66</v>
      </c>
      <c r="L660" s="165" t="s">
        <v>403</v>
      </c>
      <c r="M660" s="160"/>
      <c r="N660" s="165" t="s">
        <v>72</v>
      </c>
      <c r="O660" s="157" t="s">
        <v>66</v>
      </c>
      <c r="P660" s="157" t="s">
        <v>36</v>
      </c>
    </row>
    <row r="661" spans="1:16" s="25" customFormat="1" x14ac:dyDescent="0.25">
      <c r="A661" s="157" t="s">
        <v>2671</v>
      </c>
      <c r="B661" s="157" t="s">
        <v>2672</v>
      </c>
      <c r="C661" s="177" t="s">
        <v>2673</v>
      </c>
      <c r="D661" s="158"/>
      <c r="E661" s="159">
        <v>26.9</v>
      </c>
      <c r="F661" s="159">
        <v>269</v>
      </c>
      <c r="G661" s="157" t="s">
        <v>2674</v>
      </c>
      <c r="H661" s="160">
        <v>6</v>
      </c>
      <c r="I661" s="184"/>
      <c r="J661" s="164">
        <v>45518</v>
      </c>
      <c r="K661" s="165" t="s">
        <v>264</v>
      </c>
      <c r="L661" s="165" t="s">
        <v>403</v>
      </c>
      <c r="M661" s="160"/>
      <c r="N661" s="165" t="s">
        <v>72</v>
      </c>
      <c r="O661" s="157" t="s">
        <v>66</v>
      </c>
      <c r="P661" s="157" t="s">
        <v>43</v>
      </c>
    </row>
    <row r="662" spans="1:16" s="25" customFormat="1" x14ac:dyDescent="0.25">
      <c r="A662" s="166" t="s">
        <v>2675</v>
      </c>
      <c r="B662" s="167" t="s">
        <v>2676</v>
      </c>
      <c r="C662" s="166"/>
      <c r="D662" s="167" t="s">
        <v>75</v>
      </c>
      <c r="E662" s="168">
        <v>24.9</v>
      </c>
      <c r="F662" s="168">
        <v>249</v>
      </c>
      <c r="G662" s="166" t="s">
        <v>2677</v>
      </c>
      <c r="H662" s="169">
        <v>2</v>
      </c>
      <c r="I662" s="169" t="s">
        <v>75</v>
      </c>
      <c r="J662" s="171">
        <v>45962</v>
      </c>
      <c r="K662" s="166"/>
      <c r="L662" s="166" t="s">
        <v>35</v>
      </c>
      <c r="M662" s="173" t="s">
        <v>79</v>
      </c>
      <c r="N662" s="172" t="s">
        <v>27</v>
      </c>
      <c r="O662" s="166" t="s">
        <v>66</v>
      </c>
      <c r="P662" s="166" t="s">
        <v>43</v>
      </c>
    </row>
    <row r="663" spans="1:16" s="25" customFormat="1" x14ac:dyDescent="0.25">
      <c r="A663" s="157" t="s">
        <v>2678</v>
      </c>
      <c r="B663" s="157" t="s">
        <v>2679</v>
      </c>
      <c r="C663" s="157" t="s">
        <v>2680</v>
      </c>
      <c r="D663" s="158"/>
      <c r="E663" s="159">
        <v>34.9</v>
      </c>
      <c r="F663" s="159">
        <v>349</v>
      </c>
      <c r="G663" s="157" t="s">
        <v>2681</v>
      </c>
      <c r="H663" s="160">
        <v>2</v>
      </c>
      <c r="I663" s="160"/>
      <c r="J663" s="162">
        <v>44966</v>
      </c>
      <c r="K663" s="157" t="s">
        <v>163</v>
      </c>
      <c r="L663" s="165" t="s">
        <v>314</v>
      </c>
      <c r="M663" s="160"/>
      <c r="N663" s="165" t="s">
        <v>72</v>
      </c>
      <c r="O663" s="157" t="s">
        <v>66</v>
      </c>
      <c r="P663" s="157" t="s">
        <v>43</v>
      </c>
    </row>
    <row r="664" spans="1:16" x14ac:dyDescent="0.25">
      <c r="A664" s="146" t="s">
        <v>23</v>
      </c>
    </row>
  </sheetData>
  <autoFilter ref="A4:P664" xr:uid="{5CE7ABD4-F1BF-4DF9-B6F7-CF228CEA3D74}"/>
  <mergeCells count="2">
    <mergeCell ref="A2:P2"/>
    <mergeCell ref="A3:P3"/>
  </mergeCells>
  <dataValidations count="1">
    <dataValidation type="decimal" allowBlank="1" showInputMessage="1" showErrorMessage="1" sqref="E295:F295" xr:uid="{6C3CE203-8D2D-4A5B-990A-8AC9D11A7548}">
      <formula1>0.01</formula1>
      <formula2>100000</formula2>
    </dataValidation>
  </dataValidation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8B81-7909-4346-A3E0-ABBBCA5D91FD}">
  <sheetPr>
    <tabColor rgb="FF92D050"/>
  </sheetPr>
  <dimension ref="A1:M37"/>
  <sheetViews>
    <sheetView zoomScaleNormal="100" workbookViewId="0">
      <pane ySplit="1" topLeftCell="A2" activePane="bottomLeft" state="frozen"/>
      <selection pane="bottomLeft" activeCell="E15" sqref="E15"/>
    </sheetView>
  </sheetViews>
  <sheetFormatPr baseColWidth="10" defaultColWidth="11.42578125" defaultRowHeight="15" x14ac:dyDescent="0.25"/>
  <cols>
    <col min="1" max="1" width="4.85546875" style="3" bestFit="1" customWidth="1"/>
    <col min="2" max="2" width="9.5703125" style="3" bestFit="1" customWidth="1"/>
    <col min="3" max="3" width="43.5703125" style="3" customWidth="1"/>
    <col min="4" max="4" width="19" style="3" customWidth="1"/>
    <col min="5" max="5" width="15.85546875" style="3" bestFit="1" customWidth="1"/>
    <col min="6" max="6" width="13.5703125" style="3" bestFit="1" customWidth="1"/>
    <col min="7" max="7" width="11.5703125" style="3" bestFit="1" customWidth="1"/>
    <col min="8" max="8" width="15.7109375" style="3" customWidth="1"/>
    <col min="9" max="9" width="12.140625" style="3" customWidth="1"/>
    <col min="10" max="10" width="16.7109375" style="3" customWidth="1"/>
    <col min="11" max="11" width="15.28515625" style="1" bestFit="1" customWidth="1"/>
    <col min="12" max="16384" width="11.42578125" style="3"/>
  </cols>
  <sheetData>
    <row r="1" spans="1:13" ht="27" customHeight="1" x14ac:dyDescent="0.25">
      <c r="A1" s="553"/>
      <c r="B1" s="553"/>
      <c r="C1" s="553"/>
      <c r="D1" s="553"/>
      <c r="E1" s="14"/>
      <c r="H1" s="551" t="s">
        <v>0</v>
      </c>
      <c r="I1" s="551"/>
      <c r="J1" s="551"/>
      <c r="K1" s="551"/>
      <c r="M1" s="2" t="s">
        <v>1</v>
      </c>
    </row>
    <row r="2" spans="1:13" s="15" customFormat="1" ht="35.1" customHeight="1" x14ac:dyDescent="0.25">
      <c r="A2" s="552" t="s">
        <v>3392</v>
      </c>
      <c r="B2" s="552"/>
      <c r="C2" s="552"/>
      <c r="D2" s="552"/>
      <c r="E2" s="552"/>
      <c r="F2" s="552"/>
      <c r="G2" s="552"/>
      <c r="H2" s="552"/>
      <c r="I2" s="552"/>
      <c r="J2" s="552"/>
      <c r="K2" s="552"/>
    </row>
    <row r="3" spans="1:13" s="15" customFormat="1" ht="122.25" customHeight="1" x14ac:dyDescent="0.25">
      <c r="A3" s="212" t="s">
        <v>79</v>
      </c>
      <c r="B3" s="389"/>
      <c r="C3" s="575" t="s">
        <v>3530</v>
      </c>
      <c r="D3" s="576"/>
      <c r="E3" s="576"/>
      <c r="F3" s="576"/>
      <c r="G3" s="576"/>
      <c r="H3" s="576"/>
      <c r="I3" s="576"/>
      <c r="J3" s="576"/>
      <c r="K3" s="576"/>
    </row>
    <row r="4" spans="1:13" s="415" customFormat="1" ht="21.75" customHeight="1" x14ac:dyDescent="0.25">
      <c r="A4" s="424"/>
      <c r="B4" s="424"/>
      <c r="C4" s="111" t="s">
        <v>3387</v>
      </c>
      <c r="D4" s="111" t="s">
        <v>3388</v>
      </c>
      <c r="E4" s="111" t="s">
        <v>3390</v>
      </c>
      <c r="F4" s="111" t="s">
        <v>58</v>
      </c>
      <c r="G4" s="214" t="s">
        <v>3389</v>
      </c>
      <c r="H4" s="111"/>
      <c r="I4" s="424"/>
      <c r="J4" s="424"/>
      <c r="K4" s="424"/>
    </row>
    <row r="5" spans="1:13" x14ac:dyDescent="0.25">
      <c r="A5" s="24"/>
      <c r="B5" s="213"/>
      <c r="C5" s="3" t="s">
        <v>2871</v>
      </c>
      <c r="D5" s="1" t="s">
        <v>2873</v>
      </c>
      <c r="E5" s="1" t="s">
        <v>2874</v>
      </c>
      <c r="F5" s="1" t="s">
        <v>43</v>
      </c>
      <c r="G5" s="1">
        <v>2026</v>
      </c>
      <c r="K5" s="3"/>
    </row>
    <row r="6" spans="1:13" x14ac:dyDescent="0.25">
      <c r="B6" s="213"/>
      <c r="C6" s="3" t="s">
        <v>2924</v>
      </c>
      <c r="D6" s="1" t="s">
        <v>2925</v>
      </c>
      <c r="E6" s="1" t="s">
        <v>2926</v>
      </c>
      <c r="F6" s="1" t="s">
        <v>43</v>
      </c>
      <c r="G6" s="1">
        <v>2026</v>
      </c>
      <c r="K6" s="3"/>
    </row>
    <row r="7" spans="1:13" x14ac:dyDescent="0.25">
      <c r="B7" s="213"/>
      <c r="C7" s="3" t="s">
        <v>2885</v>
      </c>
      <c r="D7" s="1" t="s">
        <v>2886</v>
      </c>
      <c r="E7" s="1" t="s">
        <v>2887</v>
      </c>
      <c r="F7" s="1" t="s">
        <v>43</v>
      </c>
      <c r="G7" s="1">
        <v>2026</v>
      </c>
      <c r="K7" s="3"/>
    </row>
    <row r="8" spans="1:13" x14ac:dyDescent="0.25">
      <c r="B8" s="213"/>
      <c r="C8" s="3" t="s">
        <v>3015</v>
      </c>
      <c r="D8" s="1" t="s">
        <v>3016</v>
      </c>
      <c r="E8" s="1" t="s">
        <v>3017</v>
      </c>
      <c r="F8" s="1" t="s">
        <v>43</v>
      </c>
      <c r="G8" s="1">
        <v>2026</v>
      </c>
      <c r="K8" s="3"/>
    </row>
    <row r="9" spans="1:13" customFormat="1" x14ac:dyDescent="0.25"/>
    <row r="10" spans="1:13" s="15" customFormat="1" ht="35.1" customHeight="1" x14ac:dyDescent="0.25">
      <c r="A10" s="552" t="s">
        <v>3161</v>
      </c>
      <c r="B10" s="552"/>
      <c r="C10" s="552"/>
      <c r="D10" s="552"/>
      <c r="E10" s="552"/>
      <c r="F10" s="552"/>
      <c r="G10" s="552"/>
      <c r="H10" s="552"/>
      <c r="I10" s="552"/>
      <c r="J10" s="552"/>
      <c r="K10" s="552"/>
    </row>
    <row r="11" spans="1:13" ht="30" x14ac:dyDescent="0.25">
      <c r="A11" s="213"/>
      <c r="B11" s="214" t="s">
        <v>3162</v>
      </c>
      <c r="C11" s="214" t="s">
        <v>3</v>
      </c>
      <c r="D11" s="214" t="s">
        <v>3163</v>
      </c>
      <c r="E11" s="214" t="s">
        <v>58</v>
      </c>
      <c r="F11" s="215" t="s">
        <v>3164</v>
      </c>
      <c r="G11" s="215" t="s">
        <v>3165</v>
      </c>
      <c r="H11" s="111" t="s">
        <v>3166</v>
      </c>
      <c r="I11" s="111" t="s">
        <v>3167</v>
      </c>
      <c r="J11" s="214" t="s">
        <v>3168</v>
      </c>
      <c r="K11" s="215" t="s">
        <v>3169</v>
      </c>
    </row>
    <row r="12" spans="1:13" x14ac:dyDescent="0.25">
      <c r="B12" s="216" t="s">
        <v>3170</v>
      </c>
      <c r="C12" s="3" t="s">
        <v>3171</v>
      </c>
      <c r="D12" s="3" t="s">
        <v>66</v>
      </c>
      <c r="E12" s="3" t="s">
        <v>3172</v>
      </c>
      <c r="F12" s="1">
        <v>37</v>
      </c>
      <c r="G12" s="1">
        <v>1</v>
      </c>
      <c r="H12" s="1" t="s">
        <v>3173</v>
      </c>
      <c r="I12" s="1" t="s">
        <v>3173</v>
      </c>
      <c r="J12" s="3" t="s">
        <v>3174</v>
      </c>
      <c r="K12" s="1">
        <v>2023</v>
      </c>
    </row>
    <row r="13" spans="1:13" x14ac:dyDescent="0.25">
      <c r="A13" s="23" t="s">
        <v>79</v>
      </c>
      <c r="B13" s="217" t="s">
        <v>3175</v>
      </c>
      <c r="C13" s="3" t="s">
        <v>3176</v>
      </c>
      <c r="D13" s="3" t="s">
        <v>66</v>
      </c>
      <c r="E13" s="3" t="s">
        <v>43</v>
      </c>
      <c r="F13" s="1">
        <v>1</v>
      </c>
      <c r="G13" s="1">
        <v>2</v>
      </c>
      <c r="H13" s="150" t="s">
        <v>3177</v>
      </c>
      <c r="I13" s="150" t="s">
        <v>3178</v>
      </c>
      <c r="J13" s="25" t="s">
        <v>2884</v>
      </c>
      <c r="K13" s="1">
        <v>2026</v>
      </c>
    </row>
    <row r="14" spans="1:13" x14ac:dyDescent="0.25">
      <c r="B14" s="218" t="s">
        <v>3179</v>
      </c>
      <c r="C14" s="3" t="s">
        <v>3180</v>
      </c>
      <c r="D14" s="3" t="s">
        <v>66</v>
      </c>
      <c r="E14" s="3" t="s">
        <v>43</v>
      </c>
      <c r="F14" s="1">
        <v>11</v>
      </c>
      <c r="G14" s="1">
        <v>2</v>
      </c>
      <c r="H14" s="1" t="s">
        <v>3181</v>
      </c>
      <c r="I14" s="1" t="s">
        <v>3181</v>
      </c>
      <c r="J14" s="3" t="s">
        <v>3182</v>
      </c>
      <c r="K14" s="1">
        <v>2016</v>
      </c>
    </row>
    <row r="15" spans="1:13" x14ac:dyDescent="0.25">
      <c r="B15" s="217" t="s">
        <v>3183</v>
      </c>
      <c r="C15" s="3" t="s">
        <v>3184</v>
      </c>
      <c r="D15" s="3" t="s">
        <v>66</v>
      </c>
      <c r="E15" s="3" t="s">
        <v>2823</v>
      </c>
      <c r="F15" s="1">
        <v>6</v>
      </c>
      <c r="G15" s="1">
        <v>2</v>
      </c>
      <c r="H15" s="1" t="s">
        <v>3185</v>
      </c>
      <c r="I15" s="1" t="s">
        <v>3186</v>
      </c>
      <c r="J15" s="25" t="s">
        <v>2884</v>
      </c>
      <c r="K15" s="1" t="s">
        <v>2884</v>
      </c>
    </row>
    <row r="16" spans="1:13" x14ac:dyDescent="0.25">
      <c r="B16" s="218" t="s">
        <v>3187</v>
      </c>
      <c r="C16" s="3" t="s">
        <v>3188</v>
      </c>
      <c r="D16" s="3" t="s">
        <v>3189</v>
      </c>
      <c r="E16" s="3" t="s">
        <v>39</v>
      </c>
      <c r="F16" s="1">
        <v>7</v>
      </c>
      <c r="G16" s="1">
        <v>2</v>
      </c>
      <c r="H16" s="1" t="s">
        <v>3190</v>
      </c>
      <c r="I16" s="1" t="s">
        <v>3191</v>
      </c>
      <c r="J16" s="3" t="s">
        <v>3192</v>
      </c>
      <c r="K16" s="1">
        <v>2020</v>
      </c>
    </row>
    <row r="17" spans="1:11" x14ac:dyDescent="0.25">
      <c r="A17" s="23" t="s">
        <v>79</v>
      </c>
      <c r="B17" s="217" t="s">
        <v>3193</v>
      </c>
      <c r="C17" s="3" t="s">
        <v>3194</v>
      </c>
      <c r="D17" s="3" t="s">
        <v>66</v>
      </c>
      <c r="E17" s="3" t="s">
        <v>2823</v>
      </c>
      <c r="F17" s="1">
        <v>3</v>
      </c>
      <c r="G17" s="1">
        <v>2</v>
      </c>
      <c r="H17" s="1" t="s">
        <v>66</v>
      </c>
      <c r="I17" s="1" t="s">
        <v>3195</v>
      </c>
      <c r="J17" s="25" t="s">
        <v>2884</v>
      </c>
      <c r="K17" s="1" t="s">
        <v>2884</v>
      </c>
    </row>
    <row r="18" spans="1:11" x14ac:dyDescent="0.25">
      <c r="B18" s="218" t="s">
        <v>3196</v>
      </c>
      <c r="C18" s="3" t="s">
        <v>3197</v>
      </c>
      <c r="D18" s="3" t="s">
        <v>66</v>
      </c>
      <c r="E18" s="3" t="s">
        <v>43</v>
      </c>
      <c r="F18" s="1">
        <v>31</v>
      </c>
      <c r="G18" s="1">
        <v>4</v>
      </c>
      <c r="H18" s="1" t="s">
        <v>3198</v>
      </c>
      <c r="I18" s="1" t="s">
        <v>3199</v>
      </c>
      <c r="J18" s="3" t="s">
        <v>3200</v>
      </c>
      <c r="K18" s="1">
        <v>2014</v>
      </c>
    </row>
    <row r="19" spans="1:11" x14ac:dyDescent="0.25">
      <c r="B19" s="218" t="s">
        <v>3201</v>
      </c>
      <c r="C19" s="3" t="s">
        <v>3202</v>
      </c>
      <c r="D19" s="3" t="s">
        <v>3203</v>
      </c>
      <c r="E19" s="3" t="s">
        <v>43</v>
      </c>
      <c r="F19" s="1">
        <v>13</v>
      </c>
      <c r="G19" s="1">
        <v>4</v>
      </c>
      <c r="H19" s="1" t="s">
        <v>3204</v>
      </c>
      <c r="I19" s="1" t="s">
        <v>3204</v>
      </c>
      <c r="J19" s="3" t="s">
        <v>3205</v>
      </c>
      <c r="K19" s="1">
        <v>2015</v>
      </c>
    </row>
    <row r="20" spans="1:11" x14ac:dyDescent="0.25">
      <c r="B20" s="218" t="s">
        <v>3206</v>
      </c>
      <c r="C20" s="3" t="s">
        <v>3207</v>
      </c>
      <c r="D20" s="3" t="s">
        <v>3208</v>
      </c>
      <c r="E20" s="3" t="s">
        <v>39</v>
      </c>
      <c r="F20" s="1">
        <v>53</v>
      </c>
      <c r="G20" s="1">
        <v>8</v>
      </c>
      <c r="H20" s="1" t="s">
        <v>3209</v>
      </c>
      <c r="I20" s="1" t="s">
        <v>3210</v>
      </c>
      <c r="J20" s="3" t="s">
        <v>3211</v>
      </c>
      <c r="K20" s="1">
        <v>1974</v>
      </c>
    </row>
    <row r="21" spans="1:11" x14ac:dyDescent="0.25">
      <c r="B21" s="218" t="s">
        <v>3212</v>
      </c>
      <c r="C21" s="3" t="s">
        <v>3213</v>
      </c>
      <c r="D21" s="3" t="s">
        <v>3214</v>
      </c>
      <c r="E21" s="3" t="s">
        <v>43</v>
      </c>
      <c r="F21" s="1">
        <v>54</v>
      </c>
      <c r="G21" s="1">
        <v>4</v>
      </c>
      <c r="H21" s="1" t="s">
        <v>3215</v>
      </c>
      <c r="I21" s="1" t="s">
        <v>3216</v>
      </c>
      <c r="J21" s="3" t="s">
        <v>3217</v>
      </c>
      <c r="K21" s="1">
        <v>2012</v>
      </c>
    </row>
    <row r="22" spans="1:11" x14ac:dyDescent="0.25">
      <c r="B22" s="218" t="s">
        <v>3218</v>
      </c>
      <c r="C22" s="3" t="s">
        <v>3219</v>
      </c>
      <c r="D22" s="3" t="s">
        <v>3220</v>
      </c>
      <c r="E22" s="3" t="s">
        <v>43</v>
      </c>
      <c r="F22" s="1">
        <v>37</v>
      </c>
      <c r="G22" s="1">
        <v>4</v>
      </c>
      <c r="H22" s="1" t="s">
        <v>3221</v>
      </c>
      <c r="I22" s="1" t="s">
        <v>3222</v>
      </c>
      <c r="J22" s="3" t="s">
        <v>3223</v>
      </c>
      <c r="K22" s="1">
        <v>2014</v>
      </c>
    </row>
    <row r="23" spans="1:11" x14ac:dyDescent="0.25">
      <c r="B23" s="218" t="s">
        <v>3224</v>
      </c>
      <c r="C23" s="3" t="s">
        <v>3225</v>
      </c>
      <c r="D23" s="3" t="s">
        <v>66</v>
      </c>
      <c r="E23" s="3" t="s">
        <v>43</v>
      </c>
      <c r="F23" s="1">
        <v>74</v>
      </c>
      <c r="G23" s="1">
        <v>4</v>
      </c>
      <c r="H23" s="1" t="s">
        <v>3226</v>
      </c>
      <c r="I23" s="1" t="s">
        <v>3227</v>
      </c>
      <c r="J23" s="3" t="s">
        <v>3228</v>
      </c>
      <c r="K23" s="1">
        <v>2000</v>
      </c>
    </row>
    <row r="24" spans="1:11" x14ac:dyDescent="0.25">
      <c r="B24" s="218" t="s">
        <v>3229</v>
      </c>
      <c r="C24" s="3" t="s">
        <v>3230</v>
      </c>
      <c r="D24" s="3" t="s">
        <v>3231</v>
      </c>
      <c r="E24" s="3" t="s">
        <v>3172</v>
      </c>
      <c r="F24" s="1">
        <v>12</v>
      </c>
      <c r="G24" s="150">
        <v>2</v>
      </c>
      <c r="H24" s="1" t="s">
        <v>3232</v>
      </c>
      <c r="I24" s="1" t="s">
        <v>3233</v>
      </c>
      <c r="J24" s="3" t="s">
        <v>3234</v>
      </c>
      <c r="K24" s="1">
        <v>2024</v>
      </c>
    </row>
    <row r="25" spans="1:11" x14ac:dyDescent="0.25">
      <c r="B25" s="218" t="s">
        <v>3235</v>
      </c>
      <c r="C25" s="3" t="s">
        <v>3236</v>
      </c>
      <c r="D25" s="3" t="s">
        <v>3237</v>
      </c>
      <c r="E25" s="3" t="s">
        <v>3172</v>
      </c>
      <c r="F25" s="1">
        <v>83</v>
      </c>
      <c r="G25" s="150">
        <v>1</v>
      </c>
      <c r="H25" s="1" t="s">
        <v>3238</v>
      </c>
      <c r="I25" s="1" t="s">
        <v>3239</v>
      </c>
      <c r="J25" s="3" t="s">
        <v>3240</v>
      </c>
      <c r="K25" s="1">
        <v>2022</v>
      </c>
    </row>
    <row r="26" spans="1:11" x14ac:dyDescent="0.25">
      <c r="B26" s="218" t="s">
        <v>3241</v>
      </c>
      <c r="C26" s="3" t="s">
        <v>3242</v>
      </c>
      <c r="D26" s="3" t="s">
        <v>3243</v>
      </c>
      <c r="E26" s="3" t="s">
        <v>43</v>
      </c>
      <c r="F26" s="1">
        <v>29</v>
      </c>
      <c r="G26" s="1">
        <v>2</v>
      </c>
      <c r="H26" s="1" t="s">
        <v>3244</v>
      </c>
      <c r="I26" s="1" t="s">
        <v>3245</v>
      </c>
      <c r="J26" s="3" t="s">
        <v>3246</v>
      </c>
      <c r="K26" s="1">
        <v>2014</v>
      </c>
    </row>
    <row r="27" spans="1:11" x14ac:dyDescent="0.25">
      <c r="B27" s="218" t="s">
        <v>3247</v>
      </c>
      <c r="C27" s="3" t="s">
        <v>3248</v>
      </c>
      <c r="D27" s="3" t="s">
        <v>3249</v>
      </c>
      <c r="E27" s="3" t="s">
        <v>43</v>
      </c>
      <c r="F27" s="1">
        <v>7</v>
      </c>
      <c r="G27" s="1">
        <v>2</v>
      </c>
      <c r="H27" s="1" t="s">
        <v>3250</v>
      </c>
      <c r="I27" s="1" t="s">
        <v>3251</v>
      </c>
      <c r="J27" s="3" t="s">
        <v>3252</v>
      </c>
      <c r="K27" s="1">
        <v>2020</v>
      </c>
    </row>
    <row r="28" spans="1:11" x14ac:dyDescent="0.25">
      <c r="B28" s="218" t="s">
        <v>3253</v>
      </c>
      <c r="C28" s="3" t="s">
        <v>3253</v>
      </c>
      <c r="D28" s="3" t="s">
        <v>3254</v>
      </c>
      <c r="E28" s="3" t="s">
        <v>43</v>
      </c>
      <c r="F28" s="1">
        <v>29</v>
      </c>
      <c r="G28" s="1">
        <v>2</v>
      </c>
      <c r="H28" s="1" t="s">
        <v>3255</v>
      </c>
      <c r="I28" s="1" t="s">
        <v>3256</v>
      </c>
      <c r="J28" s="3" t="s">
        <v>3257</v>
      </c>
      <c r="K28" s="1">
        <v>2007</v>
      </c>
    </row>
    <row r="29" spans="1:11" x14ac:dyDescent="0.25">
      <c r="B29" s="218" t="s">
        <v>3258</v>
      </c>
      <c r="C29" s="3" t="s">
        <v>3259</v>
      </c>
      <c r="D29" s="3" t="s">
        <v>66</v>
      </c>
      <c r="E29" s="3" t="s">
        <v>43</v>
      </c>
      <c r="F29" s="1">
        <v>15</v>
      </c>
      <c r="G29" s="1">
        <v>4</v>
      </c>
      <c r="H29" s="1" t="s">
        <v>3260</v>
      </c>
      <c r="I29" s="1" t="s">
        <v>3260</v>
      </c>
      <c r="J29" s="3" t="s">
        <v>3261</v>
      </c>
      <c r="K29" s="1">
        <v>2011</v>
      </c>
    </row>
    <row r="30" spans="1:11" x14ac:dyDescent="0.25">
      <c r="B30" s="218" t="s">
        <v>3262</v>
      </c>
      <c r="C30" s="3" t="s">
        <v>3263</v>
      </c>
      <c r="D30" s="3" t="s">
        <v>66</v>
      </c>
      <c r="E30" s="3" t="s">
        <v>43</v>
      </c>
      <c r="F30" s="1">
        <v>80</v>
      </c>
      <c r="G30" s="1">
        <v>4</v>
      </c>
      <c r="H30" s="1" t="s">
        <v>3264</v>
      </c>
      <c r="I30" s="1" t="s">
        <v>3265</v>
      </c>
      <c r="J30" s="3" t="s">
        <v>3266</v>
      </c>
      <c r="K30" s="1">
        <v>2011</v>
      </c>
    </row>
    <row r="31" spans="1:11" x14ac:dyDescent="0.25">
      <c r="B31" s="218" t="s">
        <v>3267</v>
      </c>
      <c r="C31" s="3" t="s">
        <v>3268</v>
      </c>
      <c r="D31" s="3" t="s">
        <v>3269</v>
      </c>
      <c r="E31" s="3" t="s">
        <v>43</v>
      </c>
      <c r="F31" s="1">
        <v>59</v>
      </c>
      <c r="G31" s="1">
        <v>4</v>
      </c>
      <c r="H31" s="1" t="s">
        <v>3270</v>
      </c>
      <c r="I31" s="1" t="s">
        <v>3271</v>
      </c>
      <c r="J31" s="3" t="s">
        <v>3272</v>
      </c>
      <c r="K31" s="1">
        <v>2000</v>
      </c>
    </row>
    <row r="32" spans="1:11" x14ac:dyDescent="0.25">
      <c r="B32" s="218" t="s">
        <v>3273</v>
      </c>
      <c r="C32" s="3" t="s">
        <v>3274</v>
      </c>
      <c r="D32" s="3" t="s">
        <v>66</v>
      </c>
      <c r="E32" s="3" t="s">
        <v>43</v>
      </c>
      <c r="F32" s="1">
        <v>29</v>
      </c>
      <c r="G32" s="1">
        <v>4</v>
      </c>
      <c r="H32" s="1" t="s">
        <v>3275</v>
      </c>
      <c r="I32" s="1" t="s">
        <v>3276</v>
      </c>
      <c r="J32" s="3" t="s">
        <v>3277</v>
      </c>
      <c r="K32" s="1">
        <v>2008</v>
      </c>
    </row>
    <row r="33" spans="1:11" x14ac:dyDescent="0.25">
      <c r="A33" s="23" t="s">
        <v>79</v>
      </c>
      <c r="B33" s="217" t="s">
        <v>3278</v>
      </c>
      <c r="C33" s="3" t="s">
        <v>3279</v>
      </c>
      <c r="D33" s="3" t="s">
        <v>66</v>
      </c>
      <c r="E33" s="3" t="s">
        <v>2823</v>
      </c>
      <c r="F33" s="1">
        <v>2</v>
      </c>
      <c r="G33" s="1">
        <v>2</v>
      </c>
      <c r="H33" s="1" t="s">
        <v>3280</v>
      </c>
      <c r="I33" s="1" t="s">
        <v>3281</v>
      </c>
      <c r="J33" s="25" t="s">
        <v>2884</v>
      </c>
      <c r="K33" s="1" t="s">
        <v>2884</v>
      </c>
    </row>
    <row r="34" spans="1:11" x14ac:dyDescent="0.25">
      <c r="B34" s="218" t="s">
        <v>3282</v>
      </c>
      <c r="C34" s="3" t="s">
        <v>3283</v>
      </c>
      <c r="D34" s="3" t="s">
        <v>66</v>
      </c>
      <c r="E34" s="3" t="s">
        <v>3284</v>
      </c>
      <c r="F34" s="1">
        <v>86</v>
      </c>
      <c r="G34" s="1">
        <v>4</v>
      </c>
      <c r="H34" s="1" t="s">
        <v>3285</v>
      </c>
      <c r="I34" s="1" t="s">
        <v>3286</v>
      </c>
      <c r="J34" s="3" t="s">
        <v>3287</v>
      </c>
      <c r="K34" s="1">
        <v>2021</v>
      </c>
    </row>
    <row r="35" spans="1:11" x14ac:dyDescent="0.25">
      <c r="B35" s="218" t="s">
        <v>3288</v>
      </c>
      <c r="C35" s="3" t="s">
        <v>3289</v>
      </c>
      <c r="D35" s="3" t="s">
        <v>66</v>
      </c>
      <c r="E35" s="3" t="s">
        <v>43</v>
      </c>
      <c r="F35" s="1">
        <v>29</v>
      </c>
      <c r="G35" s="1">
        <v>4</v>
      </c>
      <c r="H35" s="1" t="s">
        <v>3290</v>
      </c>
      <c r="I35" s="1" t="s">
        <v>3291</v>
      </c>
      <c r="J35" s="3" t="s">
        <v>3292</v>
      </c>
      <c r="K35" s="1">
        <v>2014</v>
      </c>
    </row>
    <row r="36" spans="1:11" x14ac:dyDescent="0.25">
      <c r="A36" s="23" t="s">
        <v>79</v>
      </c>
      <c r="B36" s="217" t="s">
        <v>3293</v>
      </c>
      <c r="C36" s="3" t="s">
        <v>3294</v>
      </c>
      <c r="D36" s="3" t="s">
        <v>66</v>
      </c>
      <c r="E36" s="3" t="s">
        <v>2823</v>
      </c>
      <c r="F36" s="1">
        <v>16</v>
      </c>
      <c r="G36" s="1">
        <v>1</v>
      </c>
      <c r="H36" s="1" t="s">
        <v>3295</v>
      </c>
      <c r="I36" s="1" t="s">
        <v>3296</v>
      </c>
      <c r="J36" s="25" t="s">
        <v>2884</v>
      </c>
      <c r="K36" s="1" t="s">
        <v>2884</v>
      </c>
    </row>
    <row r="37" spans="1:11" x14ac:dyDescent="0.25">
      <c r="A37" s="23" t="s">
        <v>79</v>
      </c>
      <c r="B37" s="219" t="s">
        <v>3297</v>
      </c>
      <c r="C37" s="3" t="s">
        <v>3298</v>
      </c>
      <c r="D37" s="3" t="s">
        <v>66</v>
      </c>
      <c r="E37" s="3" t="s">
        <v>2823</v>
      </c>
      <c r="F37" s="1">
        <v>18</v>
      </c>
      <c r="G37" s="1">
        <v>2</v>
      </c>
      <c r="H37" s="1" t="s">
        <v>3299</v>
      </c>
      <c r="I37" s="1" t="s">
        <v>3300</v>
      </c>
      <c r="J37" s="25" t="s">
        <v>2884</v>
      </c>
      <c r="K37" s="1" t="s">
        <v>2884</v>
      </c>
    </row>
  </sheetData>
  <autoFilter ref="B11:K37" xr:uid="{88CF8B81-7909-4346-A3E0-ABBBCA5D91FD}"/>
  <mergeCells count="5">
    <mergeCell ref="A10:K10"/>
    <mergeCell ref="A1:D1"/>
    <mergeCell ref="H1:K1"/>
    <mergeCell ref="A2:K2"/>
    <mergeCell ref="C3:K3"/>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47E5B-EF95-4005-A67A-BC7CE2178067}">
  <sheetPr>
    <tabColor rgb="FFD37257"/>
  </sheetPr>
  <dimension ref="A1:J81"/>
  <sheetViews>
    <sheetView zoomScaleNormal="100" workbookViewId="0">
      <pane ySplit="3" topLeftCell="A4" activePane="bottomLeft" state="frozen"/>
      <selection activeCell="B28" sqref="B28"/>
      <selection pane="bottomLeft" activeCell="D18" sqref="D18"/>
    </sheetView>
  </sheetViews>
  <sheetFormatPr baseColWidth="10" defaultColWidth="11.42578125" defaultRowHeight="15" x14ac:dyDescent="0.25"/>
  <cols>
    <col min="1" max="1" width="4.85546875" style="20" bestFit="1" customWidth="1"/>
    <col min="2" max="2" width="49.42578125" style="3" bestFit="1" customWidth="1"/>
    <col min="3" max="3" width="18.42578125" style="428" customWidth="1"/>
    <col min="4" max="5" width="18.42578125" style="1" customWidth="1"/>
    <col min="6" max="6" width="16.7109375" style="1" customWidth="1"/>
    <col min="7" max="7" width="32.140625" style="21" customWidth="1"/>
    <col min="8" max="8" width="11.85546875" style="26" customWidth="1"/>
    <col min="9" max="9" width="3.7109375" style="26" customWidth="1"/>
    <col min="10" max="10" width="37" style="3" customWidth="1"/>
    <col min="11" max="16384" width="11.42578125" style="3"/>
  </cols>
  <sheetData>
    <row r="1" spans="1:10" ht="27" customHeight="1" x14ac:dyDescent="0.25">
      <c r="A1" s="11"/>
      <c r="B1" s="220"/>
      <c r="C1" s="427"/>
      <c r="D1" s="220"/>
      <c r="E1" s="220"/>
      <c r="F1" s="220"/>
      <c r="G1" s="577" t="s">
        <v>3301</v>
      </c>
      <c r="H1" s="577"/>
      <c r="I1" s="458"/>
    </row>
    <row r="2" spans="1:10" s="15" customFormat="1" ht="35.1" customHeight="1" thickBot="1" x14ac:dyDescent="0.3">
      <c r="A2" s="552" t="s">
        <v>3302</v>
      </c>
      <c r="B2" s="552"/>
      <c r="C2" s="552"/>
      <c r="D2" s="552"/>
      <c r="E2" s="552"/>
      <c r="F2" s="552"/>
      <c r="G2" s="552"/>
      <c r="H2" s="552"/>
      <c r="I2" s="459"/>
    </row>
    <row r="3" spans="1:10" s="15" customFormat="1" ht="43.5" thickBot="1" x14ac:dyDescent="0.3">
      <c r="A3" s="16"/>
      <c r="B3" s="17" t="s">
        <v>58</v>
      </c>
      <c r="C3" s="430" t="s">
        <v>3488</v>
      </c>
      <c r="D3" s="429" t="s">
        <v>3487</v>
      </c>
      <c r="E3" s="429" t="s">
        <v>3524</v>
      </c>
      <c r="F3" s="429" t="s">
        <v>3401</v>
      </c>
      <c r="G3" s="18" t="s">
        <v>3303</v>
      </c>
      <c r="H3" s="19" t="s">
        <v>3304</v>
      </c>
      <c r="I3" s="460"/>
    </row>
    <row r="4" spans="1:10" ht="15.75" thickBot="1" x14ac:dyDescent="0.3">
      <c r="A4" s="466"/>
      <c r="B4" s="467" t="s">
        <v>3341</v>
      </c>
      <c r="C4" s="468">
        <v>1005</v>
      </c>
      <c r="D4" s="469">
        <v>102</v>
      </c>
      <c r="E4" s="486">
        <v>39</v>
      </c>
      <c r="F4" s="470">
        <v>15</v>
      </c>
      <c r="G4" s="471" t="s">
        <v>3305</v>
      </c>
      <c r="H4" s="472">
        <v>45901</v>
      </c>
      <c r="I4" s="22"/>
      <c r="J4" s="461" t="s">
        <v>3403</v>
      </c>
    </row>
    <row r="5" spans="1:10" ht="15" customHeight="1" x14ac:dyDescent="0.25">
      <c r="A5" s="473" t="s">
        <v>79</v>
      </c>
      <c r="B5" s="474" t="s">
        <v>3347</v>
      </c>
      <c r="C5" s="468">
        <v>202</v>
      </c>
      <c r="D5" s="475"/>
      <c r="E5" s="486">
        <v>4</v>
      </c>
      <c r="F5" s="470">
        <v>5</v>
      </c>
      <c r="G5" s="471" t="s">
        <v>3307</v>
      </c>
      <c r="H5" s="472">
        <v>45901</v>
      </c>
      <c r="I5" s="22"/>
      <c r="J5" s="578" t="s">
        <v>3531</v>
      </c>
    </row>
    <row r="6" spans="1:10" x14ac:dyDescent="0.25">
      <c r="A6" s="466"/>
      <c r="B6" s="467" t="s">
        <v>3358</v>
      </c>
      <c r="C6" s="468">
        <v>112</v>
      </c>
      <c r="D6" s="469"/>
      <c r="E6" s="486"/>
      <c r="F6" s="470"/>
      <c r="G6" s="471" t="s">
        <v>3305</v>
      </c>
      <c r="H6" s="472">
        <v>45901</v>
      </c>
      <c r="I6" s="22"/>
      <c r="J6" s="579"/>
    </row>
    <row r="7" spans="1:10" x14ac:dyDescent="0.25">
      <c r="A7" s="466"/>
      <c r="B7" s="467" t="s">
        <v>2834</v>
      </c>
      <c r="C7" s="468">
        <v>111</v>
      </c>
      <c r="D7" s="469"/>
      <c r="E7" s="486">
        <v>1</v>
      </c>
      <c r="F7" s="470"/>
      <c r="G7" s="471" t="s">
        <v>3324</v>
      </c>
      <c r="H7" s="472">
        <v>45901</v>
      </c>
      <c r="I7" s="22"/>
      <c r="J7" s="579"/>
    </row>
    <row r="8" spans="1:10" x14ac:dyDescent="0.25">
      <c r="A8" s="473" t="s">
        <v>79</v>
      </c>
      <c r="B8" s="474" t="s">
        <v>3319</v>
      </c>
      <c r="C8" s="468">
        <v>105</v>
      </c>
      <c r="D8" s="475"/>
      <c r="E8" s="486"/>
      <c r="F8" s="470"/>
      <c r="G8" s="471" t="s">
        <v>3307</v>
      </c>
      <c r="H8" s="472">
        <v>45901</v>
      </c>
      <c r="I8" s="22"/>
      <c r="J8" s="579"/>
    </row>
    <row r="9" spans="1:10" x14ac:dyDescent="0.25">
      <c r="A9" s="466"/>
      <c r="B9" s="467" t="s">
        <v>3321</v>
      </c>
      <c r="C9" s="468">
        <v>99</v>
      </c>
      <c r="D9" s="469">
        <v>3</v>
      </c>
      <c r="E9" s="486"/>
      <c r="F9" s="470"/>
      <c r="G9" s="471" t="s">
        <v>3305</v>
      </c>
      <c r="H9" s="472">
        <v>45901</v>
      </c>
      <c r="I9" s="22"/>
      <c r="J9" s="579"/>
    </row>
    <row r="10" spans="1:10" x14ac:dyDescent="0.25">
      <c r="A10" s="476"/>
      <c r="B10" s="467" t="s">
        <v>3313</v>
      </c>
      <c r="C10" s="468">
        <v>75</v>
      </c>
      <c r="D10" s="469"/>
      <c r="E10" s="486"/>
      <c r="F10" s="470"/>
      <c r="G10" s="471" t="s">
        <v>3314</v>
      </c>
      <c r="H10" s="472">
        <v>45901</v>
      </c>
      <c r="I10" s="22"/>
      <c r="J10" s="579"/>
    </row>
    <row r="11" spans="1:10" x14ac:dyDescent="0.25">
      <c r="A11" s="466"/>
      <c r="B11" s="467" t="s">
        <v>41</v>
      </c>
      <c r="C11" s="468">
        <v>69</v>
      </c>
      <c r="D11" s="469">
        <v>1</v>
      </c>
      <c r="E11" s="486"/>
      <c r="F11" s="470"/>
      <c r="G11" s="471" t="s">
        <v>3305</v>
      </c>
      <c r="H11" s="472">
        <v>45901</v>
      </c>
      <c r="I11" s="22"/>
      <c r="J11" s="579"/>
    </row>
    <row r="12" spans="1:10" x14ac:dyDescent="0.25">
      <c r="A12" s="473" t="s">
        <v>79</v>
      </c>
      <c r="B12" s="474" t="s">
        <v>3306</v>
      </c>
      <c r="C12" s="468">
        <v>60</v>
      </c>
      <c r="D12" s="475"/>
      <c r="E12" s="486"/>
      <c r="F12" s="470"/>
      <c r="G12" s="471" t="s">
        <v>3307</v>
      </c>
      <c r="H12" s="472">
        <v>45901</v>
      </c>
      <c r="I12" s="22"/>
      <c r="J12" s="579"/>
    </row>
    <row r="13" spans="1:10" x14ac:dyDescent="0.25">
      <c r="A13" s="466"/>
      <c r="B13" s="467" t="s">
        <v>2778</v>
      </c>
      <c r="C13" s="468">
        <v>60</v>
      </c>
      <c r="D13" s="469"/>
      <c r="E13" s="486">
        <v>3</v>
      </c>
      <c r="F13" s="470"/>
      <c r="G13" s="471" t="s">
        <v>3305</v>
      </c>
      <c r="H13" s="472">
        <v>45901</v>
      </c>
      <c r="I13" s="22"/>
      <c r="J13" s="579"/>
    </row>
    <row r="14" spans="1:10" x14ac:dyDescent="0.25">
      <c r="A14" s="466"/>
      <c r="B14" s="467" t="s">
        <v>2805</v>
      </c>
      <c r="C14" s="468">
        <v>52</v>
      </c>
      <c r="D14" s="469"/>
      <c r="E14" s="486">
        <v>2</v>
      </c>
      <c r="F14" s="470"/>
      <c r="G14" s="471" t="s">
        <v>3305</v>
      </c>
      <c r="H14" s="472">
        <v>45901</v>
      </c>
      <c r="I14" s="22"/>
      <c r="J14" s="579"/>
    </row>
    <row r="15" spans="1:10" x14ac:dyDescent="0.25">
      <c r="A15" s="466"/>
      <c r="B15" s="467" t="s">
        <v>3320</v>
      </c>
      <c r="C15" s="468">
        <v>48</v>
      </c>
      <c r="D15" s="469"/>
      <c r="E15" s="486"/>
      <c r="F15" s="470"/>
      <c r="G15" s="471" t="s">
        <v>3305</v>
      </c>
      <c r="H15" s="472">
        <v>45901</v>
      </c>
      <c r="I15" s="22"/>
      <c r="J15" s="579"/>
    </row>
    <row r="16" spans="1:10" x14ac:dyDescent="0.25">
      <c r="A16" s="466"/>
      <c r="B16" s="467" t="s">
        <v>3337</v>
      </c>
      <c r="C16" s="468">
        <v>39</v>
      </c>
      <c r="D16" s="469"/>
      <c r="E16" s="486"/>
      <c r="F16" s="470"/>
      <c r="G16" s="471" t="s">
        <v>3305</v>
      </c>
      <c r="H16" s="472">
        <v>45901</v>
      </c>
      <c r="I16" s="22"/>
      <c r="J16" s="579"/>
    </row>
    <row r="17" spans="1:10" x14ac:dyDescent="0.25">
      <c r="A17" s="466"/>
      <c r="B17" s="467" t="s">
        <v>1193</v>
      </c>
      <c r="C17" s="468">
        <v>38</v>
      </c>
      <c r="D17" s="469"/>
      <c r="E17" s="486"/>
      <c r="F17" s="470"/>
      <c r="G17" s="471" t="s">
        <v>3305</v>
      </c>
      <c r="H17" s="472">
        <v>45901</v>
      </c>
      <c r="I17" s="22"/>
      <c r="J17" s="579"/>
    </row>
    <row r="18" spans="1:10" x14ac:dyDescent="0.25">
      <c r="A18" s="466"/>
      <c r="B18" s="467" t="s">
        <v>36</v>
      </c>
      <c r="C18" s="468">
        <v>37</v>
      </c>
      <c r="D18" s="469">
        <v>1</v>
      </c>
      <c r="E18" s="486"/>
      <c r="F18" s="470"/>
      <c r="G18" s="471" t="s">
        <v>3305</v>
      </c>
      <c r="H18" s="472">
        <v>45901</v>
      </c>
      <c r="I18" s="22"/>
      <c r="J18" s="579"/>
    </row>
    <row r="19" spans="1:10" x14ac:dyDescent="0.25">
      <c r="A19" s="466"/>
      <c r="B19" s="467" t="s">
        <v>2799</v>
      </c>
      <c r="C19" s="468">
        <v>32</v>
      </c>
      <c r="D19" s="469"/>
      <c r="E19" s="486">
        <v>1</v>
      </c>
      <c r="F19" s="470"/>
      <c r="G19" s="471" t="s">
        <v>3305</v>
      </c>
      <c r="H19" s="472">
        <v>45901</v>
      </c>
      <c r="I19" s="22"/>
    </row>
    <row r="20" spans="1:10" x14ac:dyDescent="0.25">
      <c r="A20" s="466"/>
      <c r="B20" s="467" t="s">
        <v>2788</v>
      </c>
      <c r="C20" s="468">
        <v>31</v>
      </c>
      <c r="D20" s="469"/>
      <c r="E20" s="486">
        <v>5</v>
      </c>
      <c r="F20" s="470"/>
      <c r="G20" s="471" t="s">
        <v>3305</v>
      </c>
      <c r="H20" s="472">
        <v>45901</v>
      </c>
      <c r="I20" s="22"/>
    </row>
    <row r="21" spans="1:10" x14ac:dyDescent="0.25">
      <c r="A21" s="466"/>
      <c r="B21" s="467" t="s">
        <v>2840</v>
      </c>
      <c r="C21" s="468">
        <v>28</v>
      </c>
      <c r="D21" s="469"/>
      <c r="E21" s="486">
        <v>1</v>
      </c>
      <c r="F21" s="470"/>
      <c r="G21" s="471" t="s">
        <v>3305</v>
      </c>
      <c r="H21" s="472">
        <v>45901</v>
      </c>
      <c r="I21" s="22"/>
    </row>
    <row r="22" spans="1:10" x14ac:dyDescent="0.25">
      <c r="A22" s="473" t="s">
        <v>79</v>
      </c>
      <c r="B22" s="474" t="s">
        <v>3335</v>
      </c>
      <c r="C22" s="468">
        <v>23</v>
      </c>
      <c r="D22" s="475"/>
      <c r="E22" s="486"/>
      <c r="F22" s="470"/>
      <c r="G22" s="471" t="s">
        <v>3307</v>
      </c>
      <c r="H22" s="472">
        <v>45901</v>
      </c>
      <c r="I22" s="22"/>
    </row>
    <row r="23" spans="1:10" x14ac:dyDescent="0.25">
      <c r="A23" s="473" t="s">
        <v>79</v>
      </c>
      <c r="B23" s="474" t="s">
        <v>3355</v>
      </c>
      <c r="C23" s="468">
        <v>23</v>
      </c>
      <c r="D23" s="475"/>
      <c r="E23" s="486"/>
      <c r="F23" s="470"/>
      <c r="G23" s="471" t="s">
        <v>3307</v>
      </c>
      <c r="H23" s="472">
        <v>45901</v>
      </c>
      <c r="I23" s="22"/>
    </row>
    <row r="24" spans="1:10" x14ac:dyDescent="0.25">
      <c r="A24" s="466"/>
      <c r="B24" s="467" t="s">
        <v>3325</v>
      </c>
      <c r="C24" s="468">
        <v>21</v>
      </c>
      <c r="D24" s="469"/>
      <c r="E24" s="486"/>
      <c r="F24" s="470"/>
      <c r="G24" s="471" t="s">
        <v>3314</v>
      </c>
      <c r="H24" s="472">
        <v>45901</v>
      </c>
      <c r="I24" s="22"/>
    </row>
    <row r="25" spans="1:10" x14ac:dyDescent="0.25">
      <c r="A25" s="477"/>
      <c r="B25" s="478" t="s">
        <v>3308</v>
      </c>
      <c r="C25" s="468">
        <v>20</v>
      </c>
      <c r="D25" s="470"/>
      <c r="E25" s="486"/>
      <c r="F25" s="470"/>
      <c r="G25" s="471" t="s">
        <v>3305</v>
      </c>
      <c r="H25" s="472">
        <v>45901</v>
      </c>
      <c r="I25" s="22"/>
    </row>
    <row r="26" spans="1:10" x14ac:dyDescent="0.25">
      <c r="A26" s="466"/>
      <c r="B26" s="467" t="s">
        <v>3348</v>
      </c>
      <c r="C26" s="468">
        <v>19</v>
      </c>
      <c r="D26" s="469"/>
      <c r="E26" s="486"/>
      <c r="F26" s="470"/>
      <c r="G26" s="471" t="s">
        <v>3323</v>
      </c>
      <c r="H26" s="472">
        <v>45901</v>
      </c>
      <c r="I26" s="22"/>
    </row>
    <row r="27" spans="1:10" x14ac:dyDescent="0.25">
      <c r="A27" s="466"/>
      <c r="B27" s="467" t="s">
        <v>3359</v>
      </c>
      <c r="C27" s="468">
        <v>18</v>
      </c>
      <c r="D27" s="469"/>
      <c r="E27" s="486"/>
      <c r="F27" s="470"/>
      <c r="G27" s="471" t="s">
        <v>3305</v>
      </c>
      <c r="H27" s="472">
        <v>45901</v>
      </c>
      <c r="I27" s="22"/>
    </row>
    <row r="28" spans="1:10" x14ac:dyDescent="0.25">
      <c r="A28" s="466"/>
      <c r="B28" s="467" t="s">
        <v>3395</v>
      </c>
      <c r="C28" s="468">
        <v>17</v>
      </c>
      <c r="D28" s="469"/>
      <c r="E28" s="486"/>
      <c r="F28" s="470"/>
      <c r="G28" s="471" t="s">
        <v>3305</v>
      </c>
      <c r="H28" s="472">
        <v>45901</v>
      </c>
      <c r="I28" s="22"/>
    </row>
    <row r="29" spans="1:10" x14ac:dyDescent="0.25">
      <c r="A29" s="466"/>
      <c r="B29" s="467" t="s">
        <v>3397</v>
      </c>
      <c r="C29" s="468">
        <v>17</v>
      </c>
      <c r="D29" s="469"/>
      <c r="E29" s="486"/>
      <c r="F29" s="470"/>
      <c r="G29" s="471" t="s">
        <v>3305</v>
      </c>
      <c r="H29" s="472">
        <v>45901</v>
      </c>
      <c r="I29" s="22"/>
    </row>
    <row r="30" spans="1:10" x14ac:dyDescent="0.25">
      <c r="A30" s="466"/>
      <c r="B30" s="467" t="s">
        <v>3322</v>
      </c>
      <c r="C30" s="468">
        <v>16</v>
      </c>
      <c r="D30" s="469"/>
      <c r="E30" s="486">
        <v>11</v>
      </c>
      <c r="F30" s="470"/>
      <c r="G30" s="471" t="s">
        <v>3323</v>
      </c>
      <c r="H30" s="472">
        <v>45901</v>
      </c>
      <c r="I30" s="22"/>
    </row>
    <row r="31" spans="1:10" x14ac:dyDescent="0.25">
      <c r="A31" s="466"/>
      <c r="B31" s="467" t="s">
        <v>3332</v>
      </c>
      <c r="C31" s="468">
        <v>16</v>
      </c>
      <c r="D31" s="469">
        <v>10</v>
      </c>
      <c r="E31" s="486"/>
      <c r="F31" s="470"/>
      <c r="G31" s="471" t="s">
        <v>3305</v>
      </c>
      <c r="H31" s="472">
        <v>45901</v>
      </c>
      <c r="I31" s="22"/>
    </row>
    <row r="32" spans="1:10" x14ac:dyDescent="0.25">
      <c r="A32" s="473" t="s">
        <v>79</v>
      </c>
      <c r="B32" s="474" t="s">
        <v>3334</v>
      </c>
      <c r="C32" s="468">
        <v>16</v>
      </c>
      <c r="D32" s="475"/>
      <c r="E32" s="486"/>
      <c r="F32" s="470"/>
      <c r="G32" s="471" t="s">
        <v>3307</v>
      </c>
      <c r="H32" s="472">
        <v>45901</v>
      </c>
      <c r="I32" s="22"/>
    </row>
    <row r="33" spans="1:9" x14ac:dyDescent="0.25">
      <c r="A33" s="476"/>
      <c r="B33" s="467" t="s">
        <v>3312</v>
      </c>
      <c r="C33" s="468">
        <v>15</v>
      </c>
      <c r="D33" s="469"/>
      <c r="E33" s="486"/>
      <c r="F33" s="470"/>
      <c r="G33" s="471" t="s">
        <v>3305</v>
      </c>
      <c r="H33" s="472">
        <v>45901</v>
      </c>
      <c r="I33" s="22"/>
    </row>
    <row r="34" spans="1:9" x14ac:dyDescent="0.25">
      <c r="A34" s="466"/>
      <c r="B34" s="467" t="s">
        <v>3328</v>
      </c>
      <c r="C34" s="468">
        <v>14</v>
      </c>
      <c r="D34" s="469"/>
      <c r="E34" s="486"/>
      <c r="F34" s="470"/>
      <c r="G34" s="471" t="s">
        <v>3305</v>
      </c>
      <c r="H34" s="472">
        <v>45901</v>
      </c>
      <c r="I34" s="22"/>
    </row>
    <row r="35" spans="1:9" x14ac:dyDescent="0.25">
      <c r="A35" s="466"/>
      <c r="B35" s="467" t="s">
        <v>3339</v>
      </c>
      <c r="C35" s="468">
        <v>14</v>
      </c>
      <c r="D35" s="469"/>
      <c r="E35" s="486"/>
      <c r="F35" s="470"/>
      <c r="G35" s="471" t="s">
        <v>3305</v>
      </c>
      <c r="H35" s="472">
        <v>45901</v>
      </c>
      <c r="I35" s="22"/>
    </row>
    <row r="36" spans="1:9" x14ac:dyDescent="0.25">
      <c r="A36" s="473" t="s">
        <v>79</v>
      </c>
      <c r="B36" s="474" t="s">
        <v>3345</v>
      </c>
      <c r="C36" s="468">
        <v>14</v>
      </c>
      <c r="D36" s="475"/>
      <c r="E36" s="486"/>
      <c r="F36" s="470"/>
      <c r="G36" s="471" t="s">
        <v>3307</v>
      </c>
      <c r="H36" s="472">
        <v>45901</v>
      </c>
      <c r="I36" s="22"/>
    </row>
    <row r="37" spans="1:9" x14ac:dyDescent="0.25">
      <c r="A37" s="466"/>
      <c r="B37" s="467" t="s">
        <v>2765</v>
      </c>
      <c r="C37" s="468">
        <v>13</v>
      </c>
      <c r="D37" s="469"/>
      <c r="E37" s="486">
        <v>1</v>
      </c>
      <c r="F37" s="470"/>
      <c r="G37" s="471" t="s">
        <v>3305</v>
      </c>
      <c r="H37" s="472">
        <v>45901</v>
      </c>
      <c r="I37" s="22"/>
    </row>
    <row r="38" spans="1:9" x14ac:dyDescent="0.25">
      <c r="A38" s="466"/>
      <c r="B38" s="467" t="s">
        <v>918</v>
      </c>
      <c r="C38" s="468">
        <v>13</v>
      </c>
      <c r="D38" s="469"/>
      <c r="E38" s="486"/>
      <c r="F38" s="470"/>
      <c r="G38" s="471" t="s">
        <v>3305</v>
      </c>
      <c r="H38" s="472">
        <v>45901</v>
      </c>
      <c r="I38" s="22"/>
    </row>
    <row r="39" spans="1:9" x14ac:dyDescent="0.25">
      <c r="A39" s="466"/>
      <c r="B39" s="467" t="s">
        <v>3336</v>
      </c>
      <c r="C39" s="468">
        <v>12</v>
      </c>
      <c r="D39" s="469"/>
      <c r="E39" s="486"/>
      <c r="F39" s="470"/>
      <c r="G39" s="471" t="s">
        <v>3305</v>
      </c>
      <c r="H39" s="472">
        <v>45901</v>
      </c>
      <c r="I39" s="22"/>
    </row>
    <row r="40" spans="1:9" x14ac:dyDescent="0.25">
      <c r="A40" s="466"/>
      <c r="B40" s="467" t="s">
        <v>3340</v>
      </c>
      <c r="C40" s="468">
        <v>12</v>
      </c>
      <c r="D40" s="469"/>
      <c r="E40" s="486"/>
      <c r="F40" s="470"/>
      <c r="G40" s="471" t="s">
        <v>3314</v>
      </c>
      <c r="H40" s="472">
        <v>45901</v>
      </c>
      <c r="I40" s="22"/>
    </row>
    <row r="41" spans="1:9" x14ac:dyDescent="0.25">
      <c r="A41" s="466"/>
      <c r="B41" s="467" t="s">
        <v>2644</v>
      </c>
      <c r="C41" s="468">
        <v>11</v>
      </c>
      <c r="D41" s="469"/>
      <c r="E41" s="486"/>
      <c r="F41" s="470"/>
      <c r="G41" s="471" t="s">
        <v>3305</v>
      </c>
      <c r="H41" s="472">
        <v>45901</v>
      </c>
      <c r="I41" s="22"/>
    </row>
    <row r="42" spans="1:9" x14ac:dyDescent="0.25">
      <c r="A42" s="466"/>
      <c r="B42" s="467" t="s">
        <v>3353</v>
      </c>
      <c r="C42" s="468">
        <v>10</v>
      </c>
      <c r="D42" s="469"/>
      <c r="E42" s="486"/>
      <c r="F42" s="470"/>
      <c r="G42" s="471" t="s">
        <v>3305</v>
      </c>
      <c r="H42" s="472">
        <v>45901</v>
      </c>
      <c r="I42" s="22"/>
    </row>
    <row r="43" spans="1:9" x14ac:dyDescent="0.25">
      <c r="A43" s="466"/>
      <c r="B43" s="467" t="s">
        <v>3342</v>
      </c>
      <c r="C43" s="468">
        <v>9</v>
      </c>
      <c r="D43" s="469"/>
      <c r="E43" s="486"/>
      <c r="F43" s="470"/>
      <c r="G43" s="471" t="s">
        <v>3305</v>
      </c>
      <c r="H43" s="472">
        <v>45901</v>
      </c>
      <c r="I43" s="22"/>
    </row>
    <row r="44" spans="1:9" x14ac:dyDescent="0.25">
      <c r="A44" s="466"/>
      <c r="B44" s="467" t="s">
        <v>3317</v>
      </c>
      <c r="C44" s="468">
        <v>8</v>
      </c>
      <c r="D44" s="469"/>
      <c r="E44" s="486"/>
      <c r="F44" s="470"/>
      <c r="G44" s="471" t="s">
        <v>3305</v>
      </c>
      <c r="H44" s="472">
        <v>45901</v>
      </c>
      <c r="I44" s="22"/>
    </row>
    <row r="45" spans="1:9" x14ac:dyDescent="0.25">
      <c r="A45" s="473" t="s">
        <v>79</v>
      </c>
      <c r="B45" s="474" t="s">
        <v>3326</v>
      </c>
      <c r="C45" s="468">
        <v>8</v>
      </c>
      <c r="D45" s="475"/>
      <c r="E45" s="486"/>
      <c r="F45" s="470"/>
      <c r="G45" s="471" t="s">
        <v>3307</v>
      </c>
      <c r="H45" s="472">
        <v>45901</v>
      </c>
      <c r="I45" s="22"/>
    </row>
    <row r="46" spans="1:9" x14ac:dyDescent="0.25">
      <c r="A46" s="473" t="s">
        <v>79</v>
      </c>
      <c r="B46" s="474" t="s">
        <v>3331</v>
      </c>
      <c r="C46" s="468">
        <v>8</v>
      </c>
      <c r="D46" s="475"/>
      <c r="E46" s="486"/>
      <c r="F46" s="470"/>
      <c r="G46" s="471" t="s">
        <v>3307</v>
      </c>
      <c r="H46" s="472">
        <v>45901</v>
      </c>
      <c r="I46" s="22"/>
    </row>
    <row r="47" spans="1:9" x14ac:dyDescent="0.25">
      <c r="A47" s="466"/>
      <c r="B47" s="467" t="s">
        <v>3343</v>
      </c>
      <c r="C47" s="468">
        <v>8</v>
      </c>
      <c r="D47" s="469"/>
      <c r="E47" s="486">
        <v>3</v>
      </c>
      <c r="F47" s="470"/>
      <c r="G47" s="471" t="s">
        <v>3305</v>
      </c>
      <c r="H47" s="472">
        <v>45901</v>
      </c>
      <c r="I47" s="22"/>
    </row>
    <row r="48" spans="1:9" x14ac:dyDescent="0.25">
      <c r="A48" s="466"/>
      <c r="B48" s="467" t="s">
        <v>3350</v>
      </c>
      <c r="C48" s="468">
        <v>8</v>
      </c>
      <c r="D48" s="469"/>
      <c r="E48" s="486"/>
      <c r="F48" s="470"/>
      <c r="G48" s="471" t="s">
        <v>3305</v>
      </c>
      <c r="H48" s="472">
        <v>45901</v>
      </c>
      <c r="I48" s="22"/>
    </row>
    <row r="49" spans="1:9" x14ac:dyDescent="0.25">
      <c r="A49" s="473" t="s">
        <v>79</v>
      </c>
      <c r="B49" s="474" t="s">
        <v>3346</v>
      </c>
      <c r="C49" s="468">
        <v>7</v>
      </c>
      <c r="D49" s="475"/>
      <c r="E49" s="486"/>
      <c r="F49" s="470"/>
      <c r="G49" s="471" t="s">
        <v>3307</v>
      </c>
      <c r="H49" s="472">
        <v>45901</v>
      </c>
      <c r="I49" s="22"/>
    </row>
    <row r="50" spans="1:9" x14ac:dyDescent="0.25">
      <c r="A50" s="466"/>
      <c r="B50" s="467" t="s">
        <v>38</v>
      </c>
      <c r="C50" s="468">
        <v>6</v>
      </c>
      <c r="D50" s="469">
        <v>1</v>
      </c>
      <c r="E50" s="486"/>
      <c r="F50" s="470"/>
      <c r="G50" s="471" t="s">
        <v>3305</v>
      </c>
      <c r="H50" s="472">
        <v>45901</v>
      </c>
      <c r="I50" s="22"/>
    </row>
    <row r="51" spans="1:9" x14ac:dyDescent="0.25">
      <c r="A51" s="473" t="s">
        <v>79</v>
      </c>
      <c r="B51" s="474" t="s">
        <v>3354</v>
      </c>
      <c r="C51" s="468">
        <v>6</v>
      </c>
      <c r="D51" s="475"/>
      <c r="E51" s="486"/>
      <c r="F51" s="470"/>
      <c r="G51" s="471" t="s">
        <v>3307</v>
      </c>
      <c r="H51" s="472">
        <v>45901</v>
      </c>
      <c r="I51" s="22"/>
    </row>
    <row r="52" spans="1:9" x14ac:dyDescent="0.25">
      <c r="A52" s="466"/>
      <c r="B52" s="467" t="s">
        <v>3310</v>
      </c>
      <c r="C52" s="468">
        <v>5</v>
      </c>
      <c r="D52" s="469"/>
      <c r="E52" s="486">
        <v>1</v>
      </c>
      <c r="F52" s="470"/>
      <c r="G52" s="471" t="s">
        <v>3305</v>
      </c>
      <c r="H52" s="472">
        <v>45901</v>
      </c>
      <c r="I52" s="22"/>
    </row>
    <row r="53" spans="1:9" x14ac:dyDescent="0.25">
      <c r="A53" s="466"/>
      <c r="B53" s="467" t="s">
        <v>3316</v>
      </c>
      <c r="C53" s="468">
        <v>5</v>
      </c>
      <c r="D53" s="469"/>
      <c r="E53" s="486"/>
      <c r="F53" s="470"/>
      <c r="G53" s="471" t="s">
        <v>3314</v>
      </c>
      <c r="H53" s="472">
        <v>45901</v>
      </c>
      <c r="I53" s="22"/>
    </row>
    <row r="54" spans="1:9" x14ac:dyDescent="0.25">
      <c r="A54" s="473" t="s">
        <v>79</v>
      </c>
      <c r="B54" s="474" t="s">
        <v>3330</v>
      </c>
      <c r="C54" s="468">
        <v>5</v>
      </c>
      <c r="D54" s="475"/>
      <c r="E54" s="486"/>
      <c r="F54" s="470"/>
      <c r="G54" s="471" t="s">
        <v>3307</v>
      </c>
      <c r="H54" s="472">
        <v>45901</v>
      </c>
      <c r="I54" s="22"/>
    </row>
    <row r="55" spans="1:9" x14ac:dyDescent="0.25">
      <c r="A55" s="466"/>
      <c r="B55" s="467" t="s">
        <v>2811</v>
      </c>
      <c r="C55" s="468">
        <v>5</v>
      </c>
      <c r="D55" s="469"/>
      <c r="E55" s="486">
        <v>1</v>
      </c>
      <c r="F55" s="470"/>
      <c r="G55" s="471" t="s">
        <v>3305</v>
      </c>
      <c r="H55" s="472">
        <v>45901</v>
      </c>
      <c r="I55" s="22"/>
    </row>
    <row r="56" spans="1:9" x14ac:dyDescent="0.25">
      <c r="A56" s="466"/>
      <c r="B56" s="467" t="s">
        <v>3356</v>
      </c>
      <c r="C56" s="468">
        <v>5</v>
      </c>
      <c r="D56" s="469"/>
      <c r="E56" s="486"/>
      <c r="F56" s="470"/>
      <c r="G56" s="471" t="s">
        <v>3314</v>
      </c>
      <c r="H56" s="472">
        <v>45901</v>
      </c>
      <c r="I56" s="22"/>
    </row>
    <row r="57" spans="1:9" x14ac:dyDescent="0.25">
      <c r="A57" s="466"/>
      <c r="B57" s="467" t="s">
        <v>544</v>
      </c>
      <c r="C57" s="468">
        <v>4</v>
      </c>
      <c r="D57" s="469"/>
      <c r="E57" s="486"/>
      <c r="F57" s="470"/>
      <c r="G57" s="471" t="s">
        <v>3305</v>
      </c>
      <c r="H57" s="472">
        <v>45901</v>
      </c>
      <c r="I57" s="22"/>
    </row>
    <row r="58" spans="1:9" x14ac:dyDescent="0.25">
      <c r="A58" s="466"/>
      <c r="B58" s="467" t="s">
        <v>3338</v>
      </c>
      <c r="C58" s="468">
        <v>4</v>
      </c>
      <c r="D58" s="469"/>
      <c r="E58" s="486"/>
      <c r="F58" s="470"/>
      <c r="G58" s="471" t="s">
        <v>3305</v>
      </c>
      <c r="H58" s="472">
        <v>45901</v>
      </c>
      <c r="I58" s="22"/>
    </row>
    <row r="59" spans="1:9" x14ac:dyDescent="0.25">
      <c r="A59" s="466"/>
      <c r="B59" s="467" t="s">
        <v>3349</v>
      </c>
      <c r="C59" s="468">
        <v>4</v>
      </c>
      <c r="D59" s="469"/>
      <c r="E59" s="486"/>
      <c r="F59" s="470"/>
      <c r="G59" s="471" t="s">
        <v>3305</v>
      </c>
      <c r="H59" s="472">
        <v>45901</v>
      </c>
      <c r="I59" s="22"/>
    </row>
    <row r="60" spans="1:9" x14ac:dyDescent="0.25">
      <c r="A60" s="466"/>
      <c r="B60" s="467" t="s">
        <v>3351</v>
      </c>
      <c r="C60" s="468">
        <v>4</v>
      </c>
      <c r="D60" s="469"/>
      <c r="E60" s="486"/>
      <c r="F60" s="470"/>
      <c r="G60" s="471" t="s">
        <v>3305</v>
      </c>
      <c r="H60" s="472">
        <v>45901</v>
      </c>
      <c r="I60" s="22"/>
    </row>
    <row r="61" spans="1:9" x14ac:dyDescent="0.25">
      <c r="A61" s="466"/>
      <c r="B61" s="467" t="s">
        <v>3329</v>
      </c>
      <c r="C61" s="468">
        <v>3</v>
      </c>
      <c r="D61" s="469"/>
      <c r="E61" s="486">
        <v>1</v>
      </c>
      <c r="F61" s="470"/>
      <c r="G61" s="471" t="s">
        <v>3305</v>
      </c>
      <c r="H61" s="472">
        <v>45901</v>
      </c>
      <c r="I61" s="22"/>
    </row>
    <row r="62" spans="1:9" x14ac:dyDescent="0.25">
      <c r="A62" s="466"/>
      <c r="B62" s="467" t="s">
        <v>3318</v>
      </c>
      <c r="C62" s="468">
        <v>2</v>
      </c>
      <c r="D62" s="469"/>
      <c r="E62" s="486">
        <v>3</v>
      </c>
      <c r="F62" s="470"/>
      <c r="G62" s="471" t="s">
        <v>3305</v>
      </c>
      <c r="H62" s="472">
        <v>45901</v>
      </c>
      <c r="I62" s="22"/>
    </row>
    <row r="63" spans="1:9" x14ac:dyDescent="0.25">
      <c r="A63" s="473" t="s">
        <v>79</v>
      </c>
      <c r="B63" s="474" t="s">
        <v>3402</v>
      </c>
      <c r="C63" s="468">
        <v>2</v>
      </c>
      <c r="D63" s="475"/>
      <c r="E63" s="486"/>
      <c r="F63" s="470"/>
      <c r="G63" s="471" t="s">
        <v>3307</v>
      </c>
      <c r="H63" s="472">
        <v>45901</v>
      </c>
      <c r="I63" s="22"/>
    </row>
    <row r="64" spans="1:9" x14ac:dyDescent="0.25">
      <c r="A64" s="473" t="s">
        <v>79</v>
      </c>
      <c r="B64" s="474" t="s">
        <v>3327</v>
      </c>
      <c r="C64" s="468">
        <v>1</v>
      </c>
      <c r="D64" s="475"/>
      <c r="E64" s="486"/>
      <c r="F64" s="470"/>
      <c r="G64" s="471" t="s">
        <v>3307</v>
      </c>
      <c r="H64" s="472">
        <v>45901</v>
      </c>
      <c r="I64" s="22"/>
    </row>
    <row r="65" spans="1:9" x14ac:dyDescent="0.25">
      <c r="A65" s="473" t="s">
        <v>79</v>
      </c>
      <c r="B65" s="474" t="s">
        <v>3311</v>
      </c>
      <c r="C65" s="479" t="s">
        <v>66</v>
      </c>
      <c r="D65" s="475"/>
      <c r="E65" s="486">
        <v>1</v>
      </c>
      <c r="F65" s="470"/>
      <c r="G65" s="471" t="s">
        <v>3307</v>
      </c>
      <c r="H65" s="472">
        <v>45901</v>
      </c>
      <c r="I65" s="22"/>
    </row>
    <row r="66" spans="1:9" x14ac:dyDescent="0.25">
      <c r="A66" s="466"/>
      <c r="B66" s="467" t="s">
        <v>3315</v>
      </c>
      <c r="C66" s="479" t="s">
        <v>66</v>
      </c>
      <c r="D66" s="480" t="s">
        <v>3396</v>
      </c>
      <c r="E66" s="486"/>
      <c r="F66" s="470">
        <v>1</v>
      </c>
      <c r="G66" s="471" t="s">
        <v>3314</v>
      </c>
      <c r="H66" s="472">
        <v>45901</v>
      </c>
      <c r="I66" s="22"/>
    </row>
    <row r="67" spans="1:9" x14ac:dyDescent="0.25">
      <c r="A67" s="466"/>
      <c r="B67" s="467" t="s">
        <v>2759</v>
      </c>
      <c r="C67" s="479" t="s">
        <v>66</v>
      </c>
      <c r="D67" s="469"/>
      <c r="E67" s="486">
        <v>4</v>
      </c>
      <c r="F67" s="470"/>
      <c r="G67" s="471" t="s">
        <v>3305</v>
      </c>
      <c r="H67" s="472">
        <v>45901</v>
      </c>
      <c r="I67" s="22"/>
    </row>
    <row r="68" spans="1:9" x14ac:dyDescent="0.25">
      <c r="A68" s="466"/>
      <c r="B68" s="467" t="s">
        <v>3333</v>
      </c>
      <c r="C68" s="479" t="s">
        <v>66</v>
      </c>
      <c r="D68" s="469"/>
      <c r="E68" s="486">
        <v>1</v>
      </c>
      <c r="F68" s="470"/>
      <c r="G68" s="471" t="s">
        <v>3305</v>
      </c>
      <c r="H68" s="472">
        <v>45901</v>
      </c>
      <c r="I68" s="22"/>
    </row>
    <row r="69" spans="1:9" x14ac:dyDescent="0.25">
      <c r="A69" s="473" t="s">
        <v>79</v>
      </c>
      <c r="B69" s="474" t="s">
        <v>3527</v>
      </c>
      <c r="C69" s="479" t="s">
        <v>66</v>
      </c>
      <c r="D69" s="469"/>
      <c r="E69" s="486">
        <v>1</v>
      </c>
      <c r="F69" s="470"/>
      <c r="G69" s="471" t="s">
        <v>3314</v>
      </c>
      <c r="H69" s="472">
        <v>45901</v>
      </c>
      <c r="I69" s="22"/>
    </row>
    <row r="70" spans="1:9" x14ac:dyDescent="0.25">
      <c r="A70" s="466"/>
      <c r="B70" s="467" t="s">
        <v>3352</v>
      </c>
      <c r="C70" s="479" t="s">
        <v>66</v>
      </c>
      <c r="D70" s="480" t="s">
        <v>3396</v>
      </c>
      <c r="E70" s="486"/>
      <c r="F70" s="470"/>
      <c r="G70" s="471" t="s">
        <v>3314</v>
      </c>
      <c r="H70" s="472">
        <v>45901</v>
      </c>
      <c r="I70" s="22"/>
    </row>
    <row r="71" spans="1:9" x14ac:dyDescent="0.25">
      <c r="A71" s="466"/>
      <c r="B71" s="467" t="s">
        <v>2764</v>
      </c>
      <c r="C71" s="479" t="s">
        <v>3400</v>
      </c>
      <c r="D71" s="469"/>
      <c r="E71" s="486">
        <v>2</v>
      </c>
      <c r="F71" s="470"/>
      <c r="G71" s="471" t="s">
        <v>3324</v>
      </c>
      <c r="H71" s="472">
        <v>45901</v>
      </c>
      <c r="I71" s="22"/>
    </row>
    <row r="72" spans="1:9" x14ac:dyDescent="0.25">
      <c r="A72" s="466"/>
      <c r="B72" s="467" t="s">
        <v>2829</v>
      </c>
      <c r="C72" s="479" t="s">
        <v>3400</v>
      </c>
      <c r="D72" s="469"/>
      <c r="E72" s="486">
        <v>8</v>
      </c>
      <c r="F72" s="470"/>
      <c r="G72" s="471" t="s">
        <v>3324</v>
      </c>
      <c r="H72" s="472">
        <v>45901</v>
      </c>
      <c r="I72" s="22"/>
    </row>
    <row r="73" spans="1:9" x14ac:dyDescent="0.25">
      <c r="A73" s="466"/>
      <c r="B73" s="467" t="s">
        <v>3357</v>
      </c>
      <c r="C73" s="479" t="s">
        <v>3400</v>
      </c>
      <c r="D73" s="469"/>
      <c r="E73" s="486">
        <v>7</v>
      </c>
      <c r="F73" s="470"/>
      <c r="G73" s="471" t="s">
        <v>3324</v>
      </c>
      <c r="H73" s="472">
        <v>45901</v>
      </c>
      <c r="I73" s="22"/>
    </row>
    <row r="74" spans="1:9" x14ac:dyDescent="0.25">
      <c r="A74" s="466"/>
      <c r="B74" s="467" t="s">
        <v>39</v>
      </c>
      <c r="C74" s="479" t="s">
        <v>3398</v>
      </c>
      <c r="D74" s="469">
        <v>1</v>
      </c>
      <c r="E74" s="486"/>
      <c r="F74" s="470">
        <v>2</v>
      </c>
      <c r="G74" s="471" t="s">
        <v>3305</v>
      </c>
      <c r="H74" s="472">
        <v>45901</v>
      </c>
      <c r="I74" s="22"/>
    </row>
    <row r="75" spans="1:9" x14ac:dyDescent="0.25">
      <c r="A75" s="466"/>
      <c r="B75" s="467" t="s">
        <v>587</v>
      </c>
      <c r="C75" s="479" t="s">
        <v>3398</v>
      </c>
      <c r="D75" s="469"/>
      <c r="E75" s="486">
        <v>1</v>
      </c>
      <c r="F75" s="470">
        <v>3</v>
      </c>
      <c r="G75" s="471" t="s">
        <v>3305</v>
      </c>
      <c r="H75" s="472">
        <v>45901</v>
      </c>
      <c r="I75" s="22"/>
    </row>
    <row r="76" spans="1:9" x14ac:dyDescent="0.25">
      <c r="A76" s="466"/>
      <c r="B76" s="467" t="s">
        <v>2782</v>
      </c>
      <c r="C76" s="479" t="s">
        <v>3398</v>
      </c>
      <c r="D76" s="469"/>
      <c r="E76" s="486">
        <v>3</v>
      </c>
      <c r="F76" s="470"/>
      <c r="G76" s="471" t="s">
        <v>3305</v>
      </c>
      <c r="H76" s="472">
        <v>45901</v>
      </c>
      <c r="I76" s="22"/>
    </row>
    <row r="77" spans="1:9" x14ac:dyDescent="0.25">
      <c r="A77" s="466"/>
      <c r="B77" s="467" t="s">
        <v>44</v>
      </c>
      <c r="C77" s="479" t="s">
        <v>3398</v>
      </c>
      <c r="D77" s="469">
        <v>1</v>
      </c>
      <c r="E77" s="486"/>
      <c r="F77" s="470"/>
      <c r="G77" s="471" t="s">
        <v>3305</v>
      </c>
      <c r="H77" s="472">
        <v>45901</v>
      </c>
      <c r="I77" s="22"/>
    </row>
    <row r="78" spans="1:9" x14ac:dyDescent="0.25">
      <c r="A78" s="466"/>
      <c r="B78" s="467" t="s">
        <v>45</v>
      </c>
      <c r="C78" s="479" t="s">
        <v>3398</v>
      </c>
      <c r="D78" s="469"/>
      <c r="E78" s="486"/>
      <c r="F78" s="470"/>
      <c r="G78" s="471" t="s">
        <v>3305</v>
      </c>
      <c r="H78" s="472">
        <v>45901</v>
      </c>
      <c r="I78" s="22"/>
    </row>
    <row r="79" spans="1:9" x14ac:dyDescent="0.25">
      <c r="A79" s="466"/>
      <c r="B79" s="467" t="s">
        <v>3344</v>
      </c>
      <c r="C79" s="479" t="s">
        <v>3396</v>
      </c>
      <c r="D79" s="469"/>
      <c r="E79" s="486"/>
      <c r="F79" s="470"/>
      <c r="G79" s="471" t="s">
        <v>3309</v>
      </c>
      <c r="H79" s="472">
        <v>45901</v>
      </c>
      <c r="I79" s="22"/>
    </row>
    <row r="80" spans="1:9" x14ac:dyDescent="0.25">
      <c r="A80" s="466"/>
      <c r="B80" s="467" t="s">
        <v>3360</v>
      </c>
      <c r="C80" s="479" t="s">
        <v>3396</v>
      </c>
      <c r="D80" s="469"/>
      <c r="E80" s="486"/>
      <c r="F80" s="470"/>
      <c r="G80" s="471" t="s">
        <v>3305</v>
      </c>
      <c r="H80" s="472">
        <v>45901</v>
      </c>
      <c r="I80" s="22"/>
    </row>
    <row r="81" spans="1:8" x14ac:dyDescent="0.25">
      <c r="A81" s="481"/>
      <c r="B81" s="482" t="s">
        <v>3399</v>
      </c>
      <c r="C81" s="483">
        <f>SUBTOTAL(9,C4:C80)</f>
        <v>2654</v>
      </c>
      <c r="D81" s="483">
        <f>SUBTOTAL(9,D4:D80)</f>
        <v>120</v>
      </c>
      <c r="E81" s="483">
        <f>SUBTOTAL(9,E4:E80)</f>
        <v>105</v>
      </c>
      <c r="F81" s="483">
        <f>SUBTOTAL(9,F4:F80)</f>
        <v>26</v>
      </c>
      <c r="G81" s="484"/>
      <c r="H81" s="485"/>
    </row>
  </sheetData>
  <autoFilter ref="A3:H80" xr:uid="{85347E5B-EF95-4005-A67A-BC7CE2178067}"/>
  <sortState xmlns:xlrd2="http://schemas.microsoft.com/office/spreadsheetml/2017/richdata2" ref="A4:H70">
    <sortCondition descending="1" ref="C4:C70"/>
  </sortState>
  <mergeCells count="3">
    <mergeCell ref="A2:H2"/>
    <mergeCell ref="G1:H1"/>
    <mergeCell ref="J5:J18"/>
  </mergeCells>
  <hyperlinks>
    <hyperlink ref="G1" r:id="rId1" display="https://www.inlibra.com/" xr:uid="{2EA39AC6-1415-4323-84FF-501A28475A2F}"/>
  </hyperlinks>
  <pageMargins left="0.7" right="0.7" top="0.78740157499999996" bottom="0.78740157499999996"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F31A-7EB4-4C0C-9EAF-D4E69058EE78}">
  <sheetPr>
    <tabColor rgb="FFD37257"/>
  </sheetPr>
  <dimension ref="A1:BL188"/>
  <sheetViews>
    <sheetView workbookViewId="0">
      <pane ySplit="3" topLeftCell="A4" activePane="bottomLeft" state="frozen"/>
      <selection pane="bottomLeft" activeCell="L20" sqref="L20"/>
    </sheetView>
  </sheetViews>
  <sheetFormatPr baseColWidth="10" defaultRowHeight="15" x14ac:dyDescent="0.25"/>
  <cols>
    <col min="1" max="1" width="4.42578125" customWidth="1"/>
    <col min="2" max="2" width="54.85546875" bestFit="1" customWidth="1"/>
    <col min="3" max="3" width="15.42578125" style="500" customWidth="1"/>
    <col min="4" max="64" width="10.140625" style="457" customWidth="1"/>
  </cols>
  <sheetData>
    <row r="1" spans="1:64" s="3" customFormat="1" ht="27" customHeight="1" x14ac:dyDescent="0.25">
      <c r="A1" s="553"/>
      <c r="B1" s="553"/>
      <c r="C1" s="11"/>
      <c r="D1" s="538"/>
      <c r="E1" s="445"/>
      <c r="F1" s="42"/>
      <c r="G1" s="580" t="s">
        <v>0</v>
      </c>
      <c r="H1" s="580"/>
      <c r="I1" s="580"/>
      <c r="J1" s="580"/>
      <c r="K1" s="580"/>
      <c r="L1" s="42"/>
      <c r="M1" s="42"/>
      <c r="N1" s="42"/>
      <c r="O1" s="42"/>
      <c r="P1" s="539" t="s">
        <v>1</v>
      </c>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row>
    <row r="2" spans="1:64" s="3" customFormat="1" ht="35.1" customHeight="1" x14ac:dyDescent="0.25">
      <c r="A2" s="552" t="s">
        <v>3523</v>
      </c>
      <c r="B2" s="552"/>
      <c r="C2" s="552"/>
      <c r="D2" s="552"/>
      <c r="E2" s="552"/>
      <c r="F2" s="552"/>
      <c r="G2" s="552"/>
      <c r="H2" s="552"/>
      <c r="I2" s="552"/>
      <c r="J2" s="552"/>
      <c r="K2" s="552"/>
      <c r="L2" s="540"/>
      <c r="M2" s="540"/>
      <c r="N2" s="540"/>
      <c r="O2" s="541"/>
      <c r="P2" s="540"/>
      <c r="Q2" s="540"/>
      <c r="R2" s="540"/>
      <c r="S2" s="540"/>
      <c r="T2" s="540"/>
      <c r="U2" s="540"/>
      <c r="V2" s="540"/>
      <c r="W2" s="540"/>
      <c r="X2" s="540"/>
      <c r="Y2" s="540"/>
      <c r="Z2" s="540"/>
      <c r="AA2" s="540"/>
      <c r="AB2" s="540"/>
      <c r="AC2" s="540"/>
      <c r="AD2" s="540"/>
      <c r="AE2" s="540"/>
      <c r="AF2" s="540"/>
      <c r="AG2" s="540"/>
      <c r="AH2" s="540"/>
      <c r="AI2" s="540"/>
      <c r="AJ2" s="540"/>
      <c r="AK2" s="540"/>
      <c r="AL2" s="540"/>
      <c r="AM2" s="540"/>
      <c r="AN2" s="540"/>
      <c r="AO2" s="540"/>
      <c r="AP2" s="540"/>
      <c r="AQ2" s="540"/>
      <c r="AR2" s="540"/>
      <c r="AS2" s="540"/>
      <c r="AT2" s="540"/>
      <c r="AU2" s="540"/>
      <c r="AV2" s="540"/>
      <c r="AW2" s="540"/>
      <c r="AX2" s="540"/>
      <c r="AY2" s="540"/>
      <c r="AZ2" s="540"/>
      <c r="BA2" s="540"/>
      <c r="BB2" s="540"/>
      <c r="BC2" s="540"/>
      <c r="BD2" s="540"/>
      <c r="BE2" s="540"/>
      <c r="BF2" s="540"/>
      <c r="BG2" s="540"/>
      <c r="BH2" s="540"/>
      <c r="BI2" s="540"/>
      <c r="BJ2" s="540"/>
      <c r="BK2" s="540"/>
      <c r="BL2" s="540"/>
    </row>
    <row r="3" spans="1:64" s="488" customFormat="1" ht="42.75" x14ac:dyDescent="0.25">
      <c r="A3" s="487"/>
      <c r="B3" s="487" t="s">
        <v>58</v>
      </c>
      <c r="C3" s="493" t="s">
        <v>3532</v>
      </c>
      <c r="D3" s="542" t="s">
        <v>3507</v>
      </c>
      <c r="E3" s="542" t="s">
        <v>2823</v>
      </c>
      <c r="F3" s="542" t="s">
        <v>3358</v>
      </c>
      <c r="G3" s="542" t="s">
        <v>3400</v>
      </c>
      <c r="H3" s="542" t="s">
        <v>3319</v>
      </c>
      <c r="I3" s="542" t="s">
        <v>40</v>
      </c>
      <c r="J3" s="542" t="s">
        <v>3493</v>
      </c>
      <c r="K3" s="542" t="s">
        <v>41</v>
      </c>
      <c r="L3" s="543" t="s">
        <v>3306</v>
      </c>
      <c r="M3" s="542" t="s">
        <v>2778</v>
      </c>
      <c r="N3" s="542" t="s">
        <v>3504</v>
      </c>
      <c r="O3" s="542" t="s">
        <v>3498</v>
      </c>
      <c r="P3" s="542" t="s">
        <v>3337</v>
      </c>
      <c r="Q3" s="542" t="s">
        <v>3512</v>
      </c>
      <c r="R3" s="542" t="s">
        <v>36</v>
      </c>
      <c r="S3" s="542" t="s">
        <v>2799</v>
      </c>
      <c r="T3" s="542" t="s">
        <v>2788</v>
      </c>
      <c r="U3" s="542" t="s">
        <v>3519</v>
      </c>
      <c r="V3" s="542" t="s">
        <v>3522</v>
      </c>
      <c r="W3" s="542" t="s">
        <v>3335</v>
      </c>
      <c r="X3" s="542" t="s">
        <v>3325</v>
      </c>
      <c r="Y3" s="542" t="s">
        <v>3308</v>
      </c>
      <c r="Z3" s="542" t="s">
        <v>3516</v>
      </c>
      <c r="AA3" s="542" t="s">
        <v>3521</v>
      </c>
      <c r="AB3" s="542" t="s">
        <v>3510</v>
      </c>
      <c r="AC3" s="544" t="s">
        <v>3492</v>
      </c>
      <c r="AD3" s="542" t="s">
        <v>42</v>
      </c>
      <c r="AE3" s="542" t="s">
        <v>3496</v>
      </c>
      <c r="AF3" s="542" t="s">
        <v>3334</v>
      </c>
      <c r="AG3" s="542" t="s">
        <v>3312</v>
      </c>
      <c r="AH3" s="542" t="s">
        <v>3339</v>
      </c>
      <c r="AI3" s="542" t="s">
        <v>3511</v>
      </c>
      <c r="AJ3" s="542" t="s">
        <v>3513</v>
      </c>
      <c r="AK3" s="542" t="s">
        <v>918</v>
      </c>
      <c r="AL3" s="542" t="s">
        <v>3499</v>
      </c>
      <c r="AM3" s="542" t="s">
        <v>3506</v>
      </c>
      <c r="AN3" s="542" t="s">
        <v>3336</v>
      </c>
      <c r="AO3" s="542" t="s">
        <v>2644</v>
      </c>
      <c r="AP3" s="542" t="s">
        <v>3520</v>
      </c>
      <c r="AQ3" s="542" t="s">
        <v>3508</v>
      </c>
      <c r="AR3" s="542" t="s">
        <v>3331</v>
      </c>
      <c r="AS3" s="542" t="s">
        <v>3500</v>
      </c>
      <c r="AT3" s="542" t="s">
        <v>3495</v>
      </c>
      <c r="AU3" s="542" t="s">
        <v>3509</v>
      </c>
      <c r="AV3" s="542" t="s">
        <v>3518</v>
      </c>
      <c r="AW3" s="542" t="s">
        <v>3514</v>
      </c>
      <c r="AX3" s="542" t="s">
        <v>38</v>
      </c>
      <c r="AY3" s="542" t="s">
        <v>3503</v>
      </c>
      <c r="AZ3" s="544" t="s">
        <v>3491</v>
      </c>
      <c r="BA3" s="542" t="s">
        <v>3494</v>
      </c>
      <c r="BB3" s="542" t="s">
        <v>3356</v>
      </c>
      <c r="BC3" s="542" t="s">
        <v>2811</v>
      </c>
      <c r="BD3" s="542" t="s">
        <v>3502</v>
      </c>
      <c r="BE3" s="542" t="s">
        <v>3489</v>
      </c>
      <c r="BF3" s="542" t="s">
        <v>3490</v>
      </c>
      <c r="BG3" s="542" t="s">
        <v>3517</v>
      </c>
      <c r="BH3" s="542" t="s">
        <v>3505</v>
      </c>
      <c r="BI3" s="542" t="s">
        <v>2775</v>
      </c>
      <c r="BJ3" s="542" t="s">
        <v>3497</v>
      </c>
      <c r="BK3" s="542" t="s">
        <v>3515</v>
      </c>
      <c r="BL3" s="542" t="s">
        <v>3501</v>
      </c>
    </row>
    <row r="4" spans="1:64" s="504" customFormat="1" x14ac:dyDescent="0.25">
      <c r="A4" s="501"/>
      <c r="B4" s="502" t="s">
        <v>3536</v>
      </c>
      <c r="C4" s="503">
        <f>C5+C24+C34+C37</f>
        <v>2654</v>
      </c>
      <c r="D4" s="494">
        <f t="shared" ref="D4:X4" si="0">SUM(D5+D24+D34+D37)</f>
        <v>1005</v>
      </c>
      <c r="E4" s="494">
        <f t="shared" si="0"/>
        <v>202</v>
      </c>
      <c r="F4" s="494">
        <f t="shared" si="0"/>
        <v>112</v>
      </c>
      <c r="G4" s="494">
        <f t="shared" si="0"/>
        <v>111</v>
      </c>
      <c r="H4" s="494">
        <f t="shared" si="0"/>
        <v>105</v>
      </c>
      <c r="I4" s="494">
        <f t="shared" si="0"/>
        <v>99</v>
      </c>
      <c r="J4" s="494">
        <f t="shared" si="0"/>
        <v>75</v>
      </c>
      <c r="K4" s="494">
        <f t="shared" si="0"/>
        <v>69</v>
      </c>
      <c r="L4" s="494">
        <f t="shared" si="0"/>
        <v>60</v>
      </c>
      <c r="M4" s="494">
        <f t="shared" si="0"/>
        <v>60</v>
      </c>
      <c r="N4" s="494">
        <f t="shared" si="0"/>
        <v>52</v>
      </c>
      <c r="O4" s="494">
        <f t="shared" si="0"/>
        <v>48</v>
      </c>
      <c r="P4" s="494">
        <f t="shared" si="0"/>
        <v>39</v>
      </c>
      <c r="Q4" s="494">
        <f t="shared" si="0"/>
        <v>38</v>
      </c>
      <c r="R4" s="494">
        <f t="shared" si="0"/>
        <v>37</v>
      </c>
      <c r="S4" s="494">
        <f t="shared" si="0"/>
        <v>32</v>
      </c>
      <c r="T4" s="494">
        <f t="shared" si="0"/>
        <v>31</v>
      </c>
      <c r="U4" s="494">
        <f t="shared" si="0"/>
        <v>28</v>
      </c>
      <c r="V4" s="494">
        <f t="shared" si="0"/>
        <v>23</v>
      </c>
      <c r="W4" s="494">
        <f t="shared" si="0"/>
        <v>23</v>
      </c>
      <c r="X4" s="494">
        <f t="shared" si="0"/>
        <v>21</v>
      </c>
      <c r="Y4" s="494">
        <f t="shared" ref="Y4:BL4" si="1">SUM(Y5+Y24+Y34+Y37)</f>
        <v>20</v>
      </c>
      <c r="Z4" s="494">
        <f t="shared" ref="Z4:BD4" si="2">SUM(Z5+Z24+Z34+Z37)</f>
        <v>19</v>
      </c>
      <c r="AA4" s="494">
        <f t="shared" si="2"/>
        <v>18</v>
      </c>
      <c r="AB4" s="494">
        <f t="shared" si="2"/>
        <v>17</v>
      </c>
      <c r="AC4" s="494">
        <f t="shared" si="2"/>
        <v>17</v>
      </c>
      <c r="AD4" s="494">
        <f t="shared" si="2"/>
        <v>16</v>
      </c>
      <c r="AE4" s="494">
        <f t="shared" si="2"/>
        <v>16</v>
      </c>
      <c r="AF4" s="494">
        <f t="shared" si="2"/>
        <v>16</v>
      </c>
      <c r="AG4" s="494">
        <f t="shared" si="2"/>
        <v>15</v>
      </c>
      <c r="AH4" s="494">
        <f t="shared" si="2"/>
        <v>14</v>
      </c>
      <c r="AI4" s="494">
        <f t="shared" si="2"/>
        <v>14</v>
      </c>
      <c r="AJ4" s="494">
        <f t="shared" si="2"/>
        <v>14</v>
      </c>
      <c r="AK4" s="494">
        <f t="shared" si="2"/>
        <v>13</v>
      </c>
      <c r="AL4" s="494">
        <f t="shared" si="2"/>
        <v>13</v>
      </c>
      <c r="AM4" s="494">
        <f t="shared" si="2"/>
        <v>12</v>
      </c>
      <c r="AN4" s="494">
        <f t="shared" si="2"/>
        <v>12</v>
      </c>
      <c r="AO4" s="494">
        <f t="shared" si="2"/>
        <v>11</v>
      </c>
      <c r="AP4" s="494">
        <f t="shared" si="2"/>
        <v>10</v>
      </c>
      <c r="AQ4" s="494">
        <f t="shared" si="2"/>
        <v>9</v>
      </c>
      <c r="AR4" s="494">
        <f t="shared" si="2"/>
        <v>8</v>
      </c>
      <c r="AS4" s="494">
        <f t="shared" si="2"/>
        <v>8</v>
      </c>
      <c r="AT4" s="494">
        <f t="shared" si="2"/>
        <v>8</v>
      </c>
      <c r="AU4" s="494">
        <f t="shared" si="2"/>
        <v>8</v>
      </c>
      <c r="AV4" s="494">
        <f t="shared" si="2"/>
        <v>8</v>
      </c>
      <c r="AW4" s="494">
        <f t="shared" si="2"/>
        <v>7</v>
      </c>
      <c r="AX4" s="494">
        <f t="shared" si="2"/>
        <v>6</v>
      </c>
      <c r="AY4" s="494">
        <f t="shared" si="2"/>
        <v>6</v>
      </c>
      <c r="AZ4" s="494">
        <f t="shared" si="2"/>
        <v>5</v>
      </c>
      <c r="BA4" s="494">
        <f t="shared" si="2"/>
        <v>5</v>
      </c>
      <c r="BB4" s="494">
        <f t="shared" si="2"/>
        <v>5</v>
      </c>
      <c r="BC4" s="494">
        <f t="shared" si="2"/>
        <v>5</v>
      </c>
      <c r="BD4" s="494">
        <f t="shared" si="2"/>
        <v>5</v>
      </c>
      <c r="BE4" s="494">
        <f t="shared" si="1"/>
        <v>4</v>
      </c>
      <c r="BF4" s="494">
        <f t="shared" si="1"/>
        <v>4</v>
      </c>
      <c r="BG4" s="494">
        <f>SUM(BG5+BG24+BG34+BG37)</f>
        <v>4</v>
      </c>
      <c r="BH4" s="494">
        <f>SUM(BH5+BH24+BH34+BH37)</f>
        <v>4</v>
      </c>
      <c r="BI4" s="494">
        <f>SUM(BI5+BI24+BI34+BI37)</f>
        <v>3</v>
      </c>
      <c r="BJ4" s="494">
        <f t="shared" si="1"/>
        <v>2</v>
      </c>
      <c r="BK4" s="494">
        <f>SUM(BK5+BK24+BK34+BK37)</f>
        <v>2</v>
      </c>
      <c r="BL4" s="494">
        <f t="shared" si="1"/>
        <v>1</v>
      </c>
    </row>
    <row r="5" spans="1:64" s="504" customFormat="1" x14ac:dyDescent="0.25">
      <c r="A5" s="245"/>
      <c r="B5" s="489" t="s">
        <v>11</v>
      </c>
      <c r="C5" s="495">
        <f t="shared" ref="C5:X5" si="3">SUM(C6:C23)</f>
        <v>1789</v>
      </c>
      <c r="D5" s="533">
        <f t="shared" si="3"/>
        <v>600</v>
      </c>
      <c r="E5" s="533">
        <f t="shared" si="3"/>
        <v>192</v>
      </c>
      <c r="F5" s="533">
        <f t="shared" si="3"/>
        <v>112</v>
      </c>
      <c r="G5" s="533">
        <f t="shared" si="3"/>
        <v>0</v>
      </c>
      <c r="H5" s="533">
        <f t="shared" si="3"/>
        <v>2</v>
      </c>
      <c r="I5" s="533">
        <f t="shared" si="3"/>
        <v>99</v>
      </c>
      <c r="J5" s="533">
        <f t="shared" si="3"/>
        <v>75</v>
      </c>
      <c r="K5" s="533">
        <f t="shared" si="3"/>
        <v>69</v>
      </c>
      <c r="L5" s="533">
        <f t="shared" si="3"/>
        <v>60</v>
      </c>
      <c r="M5" s="533">
        <f t="shared" si="3"/>
        <v>24</v>
      </c>
      <c r="N5" s="533">
        <f t="shared" si="3"/>
        <v>52</v>
      </c>
      <c r="O5" s="533">
        <f t="shared" si="3"/>
        <v>48</v>
      </c>
      <c r="P5" s="533">
        <f t="shared" si="3"/>
        <v>0</v>
      </c>
      <c r="Q5" s="533">
        <f t="shared" si="3"/>
        <v>38</v>
      </c>
      <c r="R5" s="533">
        <f t="shared" si="3"/>
        <v>1</v>
      </c>
      <c r="S5" s="533">
        <f t="shared" si="3"/>
        <v>10</v>
      </c>
      <c r="T5" s="533">
        <f t="shared" si="3"/>
        <v>23</v>
      </c>
      <c r="U5" s="533">
        <f t="shared" si="3"/>
        <v>26</v>
      </c>
      <c r="V5" s="533">
        <f t="shared" si="3"/>
        <v>23</v>
      </c>
      <c r="W5" s="533">
        <f t="shared" si="3"/>
        <v>23</v>
      </c>
      <c r="X5" s="533">
        <f t="shared" si="3"/>
        <v>21</v>
      </c>
      <c r="Y5" s="533">
        <f t="shared" ref="Y5:BL5" si="4">SUM(Y6:Y23)</f>
        <v>20</v>
      </c>
      <c r="Z5" s="533">
        <f t="shared" ref="Z5:BD5" si="5">SUM(Z6:Z23)</f>
        <v>16</v>
      </c>
      <c r="AA5" s="533">
        <f t="shared" si="5"/>
        <v>18</v>
      </c>
      <c r="AB5" s="533">
        <f t="shared" si="5"/>
        <v>17</v>
      </c>
      <c r="AC5" s="533">
        <f t="shared" si="5"/>
        <v>0</v>
      </c>
      <c r="AD5" s="533">
        <f t="shared" si="5"/>
        <v>0</v>
      </c>
      <c r="AE5" s="533">
        <f t="shared" si="5"/>
        <v>1</v>
      </c>
      <c r="AF5" s="533">
        <f t="shared" si="5"/>
        <v>16</v>
      </c>
      <c r="AG5" s="533">
        <f t="shared" si="5"/>
        <v>15</v>
      </c>
      <c r="AH5" s="533">
        <f t="shared" si="5"/>
        <v>14</v>
      </c>
      <c r="AI5" s="533">
        <f t="shared" si="5"/>
        <v>14</v>
      </c>
      <c r="AJ5" s="533">
        <f t="shared" si="5"/>
        <v>0</v>
      </c>
      <c r="AK5" s="533">
        <f t="shared" si="5"/>
        <v>13</v>
      </c>
      <c r="AL5" s="533">
        <f t="shared" si="5"/>
        <v>13</v>
      </c>
      <c r="AM5" s="533">
        <f t="shared" si="5"/>
        <v>0</v>
      </c>
      <c r="AN5" s="533">
        <f t="shared" si="5"/>
        <v>12</v>
      </c>
      <c r="AO5" s="533">
        <f t="shared" si="5"/>
        <v>6</v>
      </c>
      <c r="AP5" s="533">
        <f t="shared" si="5"/>
        <v>10</v>
      </c>
      <c r="AQ5" s="533">
        <f t="shared" si="5"/>
        <v>9</v>
      </c>
      <c r="AR5" s="533">
        <f t="shared" si="5"/>
        <v>8</v>
      </c>
      <c r="AS5" s="533">
        <f t="shared" si="5"/>
        <v>8</v>
      </c>
      <c r="AT5" s="533">
        <f t="shared" si="5"/>
        <v>8</v>
      </c>
      <c r="AU5" s="533">
        <f t="shared" si="5"/>
        <v>8</v>
      </c>
      <c r="AV5" s="533">
        <f t="shared" si="5"/>
        <v>8</v>
      </c>
      <c r="AW5" s="533">
        <f t="shared" si="5"/>
        <v>7</v>
      </c>
      <c r="AX5" s="533">
        <f t="shared" si="5"/>
        <v>6</v>
      </c>
      <c r="AY5" s="533">
        <f t="shared" si="5"/>
        <v>6</v>
      </c>
      <c r="AZ5" s="533">
        <f t="shared" si="5"/>
        <v>5</v>
      </c>
      <c r="BA5" s="533">
        <f t="shared" si="5"/>
        <v>0</v>
      </c>
      <c r="BB5" s="533">
        <f t="shared" si="5"/>
        <v>4</v>
      </c>
      <c r="BC5" s="533">
        <f t="shared" si="5"/>
        <v>5</v>
      </c>
      <c r="BD5" s="533">
        <f t="shared" si="5"/>
        <v>5</v>
      </c>
      <c r="BE5" s="533">
        <f t="shared" si="4"/>
        <v>1</v>
      </c>
      <c r="BF5" s="533">
        <f t="shared" si="4"/>
        <v>2</v>
      </c>
      <c r="BG5" s="533">
        <f>SUM(BG6:BG23)</f>
        <v>4</v>
      </c>
      <c r="BH5" s="533">
        <f>SUM(BH6:BH23)</f>
        <v>4</v>
      </c>
      <c r="BI5" s="533">
        <f>SUM(BI6:BI23)</f>
        <v>3</v>
      </c>
      <c r="BJ5" s="533">
        <f t="shared" si="4"/>
        <v>2</v>
      </c>
      <c r="BK5" s="533">
        <f>SUM(BK6:BK23)</f>
        <v>2</v>
      </c>
      <c r="BL5" s="533">
        <f t="shared" si="4"/>
        <v>1</v>
      </c>
    </row>
    <row r="6" spans="1:64" s="504" customFormat="1" x14ac:dyDescent="0.25">
      <c r="A6" s="246"/>
      <c r="B6" s="240" t="s">
        <v>3404</v>
      </c>
      <c r="C6" s="537">
        <f>SUM(D6:BL6)</f>
        <v>77</v>
      </c>
      <c r="D6" s="545">
        <v>35</v>
      </c>
      <c r="E6" s="545">
        <v>1</v>
      </c>
      <c r="F6" s="545"/>
      <c r="G6" s="545"/>
      <c r="H6" s="545"/>
      <c r="I6" s="545"/>
      <c r="J6" s="545"/>
      <c r="K6" s="545"/>
      <c r="L6" s="545"/>
      <c r="M6" s="545">
        <v>5</v>
      </c>
      <c r="N6" s="545"/>
      <c r="O6" s="545"/>
      <c r="P6" s="545"/>
      <c r="Q6" s="545"/>
      <c r="R6" s="545">
        <v>1</v>
      </c>
      <c r="S6" s="545">
        <v>1</v>
      </c>
      <c r="T6" s="545"/>
      <c r="U6" s="545"/>
      <c r="V6" s="545"/>
      <c r="W6" s="545"/>
      <c r="X6" s="545">
        <v>21</v>
      </c>
      <c r="Y6" s="545"/>
      <c r="Z6" s="545">
        <v>1</v>
      </c>
      <c r="AA6" s="545"/>
      <c r="AB6" s="545"/>
      <c r="AC6" s="545"/>
      <c r="AD6" s="545"/>
      <c r="AE6" s="545">
        <v>1</v>
      </c>
      <c r="AF6" s="545"/>
      <c r="AG6" s="545">
        <v>6</v>
      </c>
      <c r="AH6" s="545"/>
      <c r="AI6" s="545"/>
      <c r="AJ6" s="545"/>
      <c r="AK6" s="545"/>
      <c r="AL6" s="545"/>
      <c r="AM6" s="545"/>
      <c r="AN6" s="545"/>
      <c r="AO6" s="545"/>
      <c r="AP6" s="545"/>
      <c r="AQ6" s="545"/>
      <c r="AR6" s="545"/>
      <c r="AS6" s="545"/>
      <c r="AT6" s="545"/>
      <c r="AU6" s="545"/>
      <c r="AV6" s="545"/>
      <c r="AW6" s="545"/>
      <c r="AX6" s="545"/>
      <c r="AY6" s="545"/>
      <c r="AZ6" s="545"/>
      <c r="BA6" s="545"/>
      <c r="BB6" s="545">
        <v>3</v>
      </c>
      <c r="BC6" s="545"/>
      <c r="BD6" s="545"/>
      <c r="BE6" s="545"/>
      <c r="BF6" s="545"/>
      <c r="BG6" s="545"/>
      <c r="BH6" s="545">
        <v>2</v>
      </c>
      <c r="BI6" s="545"/>
      <c r="BJ6" s="545"/>
      <c r="BK6" s="545"/>
      <c r="BL6" s="545"/>
    </row>
    <row r="7" spans="1:64" s="504" customFormat="1" x14ac:dyDescent="0.25">
      <c r="A7" s="246"/>
      <c r="B7" s="240" t="s">
        <v>3405</v>
      </c>
      <c r="C7" s="537">
        <f t="shared" ref="C7:C23" si="6">SUM(D7:BL7)</f>
        <v>74</v>
      </c>
      <c r="D7" s="545">
        <v>35</v>
      </c>
      <c r="E7" s="545"/>
      <c r="F7" s="545"/>
      <c r="G7" s="545"/>
      <c r="H7" s="545"/>
      <c r="I7" s="545"/>
      <c r="J7" s="545"/>
      <c r="K7" s="545">
        <v>2</v>
      </c>
      <c r="L7" s="545"/>
      <c r="M7" s="545">
        <v>19</v>
      </c>
      <c r="N7" s="545"/>
      <c r="O7" s="545"/>
      <c r="P7" s="545"/>
      <c r="Q7" s="545"/>
      <c r="R7" s="545"/>
      <c r="S7" s="545">
        <v>1</v>
      </c>
      <c r="T7" s="545"/>
      <c r="U7" s="545"/>
      <c r="V7" s="545">
        <v>4</v>
      </c>
      <c r="W7" s="545"/>
      <c r="X7" s="545"/>
      <c r="Y7" s="545"/>
      <c r="Z7" s="545"/>
      <c r="AA7" s="545"/>
      <c r="AB7" s="545"/>
      <c r="AC7" s="545"/>
      <c r="AD7" s="545"/>
      <c r="AE7" s="545"/>
      <c r="AF7" s="545"/>
      <c r="AG7" s="545"/>
      <c r="AH7" s="545"/>
      <c r="AI7" s="545"/>
      <c r="AJ7" s="545"/>
      <c r="AK7" s="545"/>
      <c r="AL7" s="545"/>
      <c r="AM7" s="545"/>
      <c r="AN7" s="545"/>
      <c r="AO7" s="545">
        <v>3</v>
      </c>
      <c r="AP7" s="545"/>
      <c r="AQ7" s="545"/>
      <c r="AR7" s="545"/>
      <c r="AS7" s="545"/>
      <c r="AT7" s="545">
        <v>8</v>
      </c>
      <c r="AU7" s="545"/>
      <c r="AV7" s="545"/>
      <c r="AW7" s="545"/>
      <c r="AX7" s="545"/>
      <c r="AY7" s="545"/>
      <c r="AZ7" s="545"/>
      <c r="BA7" s="545"/>
      <c r="BB7" s="545"/>
      <c r="BC7" s="545"/>
      <c r="BD7" s="545"/>
      <c r="BE7" s="545">
        <v>1</v>
      </c>
      <c r="BF7" s="545">
        <v>1</v>
      </c>
      <c r="BG7" s="545"/>
      <c r="BH7" s="545"/>
      <c r="BI7" s="545"/>
      <c r="BJ7" s="545"/>
      <c r="BK7" s="545"/>
      <c r="BL7" s="545"/>
    </row>
    <row r="8" spans="1:64" s="504" customFormat="1" x14ac:dyDescent="0.25">
      <c r="A8" s="245"/>
      <c r="B8" s="240" t="s">
        <v>3406</v>
      </c>
      <c r="C8" s="537">
        <f t="shared" si="6"/>
        <v>82</v>
      </c>
      <c r="D8" s="545">
        <v>25</v>
      </c>
      <c r="E8" s="545">
        <v>27</v>
      </c>
      <c r="F8" s="545"/>
      <c r="G8" s="545"/>
      <c r="H8" s="545"/>
      <c r="I8" s="545"/>
      <c r="J8" s="545">
        <v>9</v>
      </c>
      <c r="K8" s="545"/>
      <c r="L8" s="545"/>
      <c r="M8" s="545"/>
      <c r="N8" s="545">
        <v>3</v>
      </c>
      <c r="O8" s="545"/>
      <c r="P8" s="545"/>
      <c r="Q8" s="545"/>
      <c r="R8" s="545"/>
      <c r="S8" s="545"/>
      <c r="T8" s="545">
        <v>1</v>
      </c>
      <c r="U8" s="545">
        <v>6</v>
      </c>
      <c r="V8" s="545">
        <v>8</v>
      </c>
      <c r="W8" s="545"/>
      <c r="X8" s="545"/>
      <c r="Y8" s="545"/>
      <c r="Z8" s="545">
        <v>1</v>
      </c>
      <c r="AA8" s="545"/>
      <c r="AB8" s="545"/>
      <c r="AC8" s="545"/>
      <c r="AD8" s="545"/>
      <c r="AE8" s="545"/>
      <c r="AF8" s="545"/>
      <c r="AG8" s="545"/>
      <c r="AH8" s="545"/>
      <c r="AI8" s="545"/>
      <c r="AJ8" s="545"/>
      <c r="AK8" s="545"/>
      <c r="AL8" s="545"/>
      <c r="AM8" s="545"/>
      <c r="AN8" s="545"/>
      <c r="AO8" s="545"/>
      <c r="AP8" s="545"/>
      <c r="AQ8" s="545">
        <v>1</v>
      </c>
      <c r="AR8" s="545"/>
      <c r="AS8" s="545"/>
      <c r="AT8" s="545"/>
      <c r="AU8" s="545"/>
      <c r="AV8" s="545"/>
      <c r="AW8" s="545"/>
      <c r="AX8" s="545"/>
      <c r="AY8" s="545"/>
      <c r="AZ8" s="545"/>
      <c r="BA8" s="545"/>
      <c r="BB8" s="545"/>
      <c r="BC8" s="545"/>
      <c r="BD8" s="545"/>
      <c r="BE8" s="545"/>
      <c r="BF8" s="545"/>
      <c r="BG8" s="545">
        <v>1</v>
      </c>
      <c r="BH8" s="545"/>
      <c r="BI8" s="545"/>
      <c r="BJ8" s="545"/>
      <c r="BK8" s="545"/>
      <c r="BL8" s="545"/>
    </row>
    <row r="9" spans="1:64" s="504" customFormat="1" x14ac:dyDescent="0.25">
      <c r="A9" s="245"/>
      <c r="B9" s="241" t="s">
        <v>3407</v>
      </c>
      <c r="C9" s="537">
        <f t="shared" si="6"/>
        <v>132</v>
      </c>
      <c r="D9" s="545">
        <v>90</v>
      </c>
      <c r="E9" s="545">
        <v>5</v>
      </c>
      <c r="F9" s="545"/>
      <c r="G9" s="545"/>
      <c r="H9" s="545"/>
      <c r="I9" s="545"/>
      <c r="J9" s="545">
        <v>5</v>
      </c>
      <c r="K9" s="545"/>
      <c r="L9" s="545">
        <v>5</v>
      </c>
      <c r="M9" s="545"/>
      <c r="N9" s="545">
        <v>5</v>
      </c>
      <c r="O9" s="545"/>
      <c r="P9" s="545"/>
      <c r="Q9" s="545"/>
      <c r="R9" s="545"/>
      <c r="S9" s="545"/>
      <c r="T9" s="545"/>
      <c r="U9" s="545">
        <v>1</v>
      </c>
      <c r="V9" s="545">
        <v>8</v>
      </c>
      <c r="W9" s="545">
        <v>5</v>
      </c>
      <c r="X9" s="545"/>
      <c r="Y9" s="545"/>
      <c r="Z9" s="545"/>
      <c r="AA9" s="545">
        <v>2</v>
      </c>
      <c r="AB9" s="545"/>
      <c r="AC9" s="545"/>
      <c r="AD9" s="545"/>
      <c r="AE9" s="545"/>
      <c r="AF9" s="545">
        <v>3</v>
      </c>
      <c r="AG9" s="545"/>
      <c r="AH9" s="545"/>
      <c r="AI9" s="545"/>
      <c r="AJ9" s="545"/>
      <c r="AK9" s="545">
        <v>2</v>
      </c>
      <c r="AL9" s="545"/>
      <c r="AM9" s="545"/>
      <c r="AN9" s="545"/>
      <c r="AO9" s="545"/>
      <c r="AP9" s="545"/>
      <c r="AQ9" s="545">
        <v>1</v>
      </c>
      <c r="AR9" s="545"/>
      <c r="AS9" s="545"/>
      <c r="AT9" s="545"/>
      <c r="AU9" s="545"/>
      <c r="AV9" s="545"/>
      <c r="AW9" s="545"/>
      <c r="AX9" s="545"/>
      <c r="AY9" s="545"/>
      <c r="AZ9" s="545"/>
      <c r="BA9" s="545"/>
      <c r="BB9" s="545"/>
      <c r="BC9" s="545"/>
      <c r="BD9" s="545"/>
      <c r="BE9" s="545"/>
      <c r="BF9" s="545"/>
      <c r="BG9" s="545"/>
      <c r="BH9" s="545"/>
      <c r="BI9" s="545"/>
      <c r="BJ9" s="545"/>
      <c r="BK9" s="545"/>
      <c r="BL9" s="545"/>
    </row>
    <row r="10" spans="1:64" s="504" customFormat="1" x14ac:dyDescent="0.25">
      <c r="A10" s="245"/>
      <c r="B10" s="240" t="s">
        <v>3408</v>
      </c>
      <c r="C10" s="537">
        <f t="shared" si="6"/>
        <v>20</v>
      </c>
      <c r="D10" s="545">
        <v>20</v>
      </c>
      <c r="E10" s="545"/>
      <c r="F10" s="545"/>
      <c r="G10" s="545"/>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45"/>
      <c r="AG10" s="545"/>
      <c r="AH10" s="545"/>
      <c r="AI10" s="545"/>
      <c r="AJ10" s="545"/>
      <c r="AK10" s="545"/>
      <c r="AL10" s="545"/>
      <c r="AM10" s="545"/>
      <c r="AN10" s="545"/>
      <c r="AO10" s="545"/>
      <c r="AP10" s="545"/>
      <c r="AQ10" s="545"/>
      <c r="AR10" s="545"/>
      <c r="AS10" s="545"/>
      <c r="AT10" s="545"/>
      <c r="AU10" s="545"/>
      <c r="AV10" s="545"/>
      <c r="AW10" s="545"/>
      <c r="AX10" s="545"/>
      <c r="AY10" s="545"/>
      <c r="AZ10" s="545"/>
      <c r="BA10" s="545"/>
      <c r="BB10" s="545"/>
      <c r="BC10" s="545"/>
      <c r="BD10" s="545"/>
      <c r="BE10" s="545"/>
      <c r="BF10" s="545"/>
      <c r="BG10" s="545"/>
      <c r="BH10" s="545"/>
      <c r="BI10" s="545"/>
      <c r="BJ10" s="545"/>
      <c r="BK10" s="545"/>
      <c r="BL10" s="545"/>
    </row>
    <row r="11" spans="1:64" s="504" customFormat="1" x14ac:dyDescent="0.25">
      <c r="A11" s="245"/>
      <c r="B11" s="240" t="s">
        <v>3409</v>
      </c>
      <c r="C11" s="537">
        <f t="shared" si="6"/>
        <v>133</v>
      </c>
      <c r="D11" s="545">
        <v>20</v>
      </c>
      <c r="E11" s="545">
        <v>33</v>
      </c>
      <c r="F11" s="545">
        <v>20</v>
      </c>
      <c r="G11" s="545"/>
      <c r="H11" s="545"/>
      <c r="I11" s="545"/>
      <c r="J11" s="545">
        <v>9</v>
      </c>
      <c r="K11" s="545"/>
      <c r="L11" s="545">
        <v>20</v>
      </c>
      <c r="M11" s="545"/>
      <c r="N11" s="545">
        <v>1</v>
      </c>
      <c r="O11" s="545"/>
      <c r="P11" s="545"/>
      <c r="Q11" s="545">
        <v>4</v>
      </c>
      <c r="R11" s="545"/>
      <c r="S11" s="545">
        <v>2</v>
      </c>
      <c r="T11" s="545">
        <v>2</v>
      </c>
      <c r="U11" s="545"/>
      <c r="V11" s="545"/>
      <c r="W11" s="545"/>
      <c r="X11" s="545"/>
      <c r="Y11" s="545">
        <v>1</v>
      </c>
      <c r="Z11" s="545"/>
      <c r="AA11" s="545">
        <v>2</v>
      </c>
      <c r="AB11" s="545">
        <v>1</v>
      </c>
      <c r="AC11" s="545"/>
      <c r="AD11" s="545"/>
      <c r="AE11" s="545"/>
      <c r="AF11" s="545">
        <v>3</v>
      </c>
      <c r="AG11" s="545"/>
      <c r="AH11" s="545">
        <v>4</v>
      </c>
      <c r="AI11" s="545"/>
      <c r="AJ11" s="545"/>
      <c r="AK11" s="545"/>
      <c r="AL11" s="545"/>
      <c r="AM11" s="545"/>
      <c r="AN11" s="545">
        <v>4</v>
      </c>
      <c r="AO11" s="545"/>
      <c r="AP11" s="545">
        <v>1</v>
      </c>
      <c r="AQ11" s="545">
        <v>1</v>
      </c>
      <c r="AR11" s="545"/>
      <c r="AS11" s="545"/>
      <c r="AT11" s="545"/>
      <c r="AU11" s="545"/>
      <c r="AV11" s="545"/>
      <c r="AW11" s="545"/>
      <c r="AX11" s="545"/>
      <c r="AY11" s="545">
        <v>4</v>
      </c>
      <c r="AZ11" s="545"/>
      <c r="BA11" s="545"/>
      <c r="BB11" s="545"/>
      <c r="BC11" s="545"/>
      <c r="BD11" s="545"/>
      <c r="BE11" s="545"/>
      <c r="BF11" s="545"/>
      <c r="BG11" s="545"/>
      <c r="BH11" s="545"/>
      <c r="BI11" s="545"/>
      <c r="BJ11" s="545"/>
      <c r="BK11" s="545"/>
      <c r="BL11" s="545">
        <v>1</v>
      </c>
    </row>
    <row r="12" spans="1:64" s="504" customFormat="1" x14ac:dyDescent="0.25">
      <c r="A12" s="245"/>
      <c r="B12" s="240" t="s">
        <v>3410</v>
      </c>
      <c r="C12" s="537">
        <f t="shared" si="6"/>
        <v>296</v>
      </c>
      <c r="D12" s="545">
        <v>40</v>
      </c>
      <c r="E12" s="545">
        <v>25</v>
      </c>
      <c r="F12" s="545">
        <v>65</v>
      </c>
      <c r="G12" s="545"/>
      <c r="H12" s="545"/>
      <c r="I12" s="545"/>
      <c r="J12" s="545">
        <v>38</v>
      </c>
      <c r="K12" s="545">
        <v>2</v>
      </c>
      <c r="L12" s="545">
        <v>20</v>
      </c>
      <c r="M12" s="545"/>
      <c r="N12" s="545">
        <v>40</v>
      </c>
      <c r="O12" s="545"/>
      <c r="P12" s="545"/>
      <c r="Q12" s="545">
        <v>6</v>
      </c>
      <c r="R12" s="545"/>
      <c r="S12" s="545"/>
      <c r="T12" s="545"/>
      <c r="U12" s="545">
        <v>2</v>
      </c>
      <c r="V12" s="545">
        <v>2</v>
      </c>
      <c r="W12" s="545">
        <v>6</v>
      </c>
      <c r="X12" s="545"/>
      <c r="Y12" s="545"/>
      <c r="Z12" s="545">
        <v>7</v>
      </c>
      <c r="AA12" s="545">
        <v>8</v>
      </c>
      <c r="AB12" s="545">
        <v>2</v>
      </c>
      <c r="AC12" s="545"/>
      <c r="AD12" s="545"/>
      <c r="AE12" s="545"/>
      <c r="AF12" s="545">
        <v>8</v>
      </c>
      <c r="AG12" s="545"/>
      <c r="AH12" s="545">
        <v>3</v>
      </c>
      <c r="AI12" s="545"/>
      <c r="AJ12" s="545"/>
      <c r="AK12" s="545"/>
      <c r="AL12" s="545">
        <v>1</v>
      </c>
      <c r="AM12" s="545"/>
      <c r="AN12" s="545">
        <v>5</v>
      </c>
      <c r="AO12" s="545"/>
      <c r="AP12" s="545">
        <v>8</v>
      </c>
      <c r="AQ12" s="545"/>
      <c r="AR12" s="545"/>
      <c r="AS12" s="545"/>
      <c r="AT12" s="545"/>
      <c r="AU12" s="545"/>
      <c r="AV12" s="545">
        <v>1</v>
      </c>
      <c r="AW12" s="545">
        <v>2</v>
      </c>
      <c r="AX12" s="545"/>
      <c r="AY12" s="545"/>
      <c r="AZ12" s="545"/>
      <c r="BA12" s="545"/>
      <c r="BB12" s="545"/>
      <c r="BC12" s="545"/>
      <c r="BD12" s="545"/>
      <c r="BE12" s="545"/>
      <c r="BF12" s="545"/>
      <c r="BG12" s="545">
        <v>1</v>
      </c>
      <c r="BH12" s="545"/>
      <c r="BI12" s="545">
        <v>3</v>
      </c>
      <c r="BJ12" s="545"/>
      <c r="BK12" s="545">
        <v>1</v>
      </c>
      <c r="BL12" s="545"/>
    </row>
    <row r="13" spans="1:64" s="504" customFormat="1" x14ac:dyDescent="0.25">
      <c r="A13" s="246"/>
      <c r="B13" s="240" t="s">
        <v>3411</v>
      </c>
      <c r="C13" s="537">
        <f t="shared" si="6"/>
        <v>211</v>
      </c>
      <c r="D13" s="545">
        <v>125</v>
      </c>
      <c r="E13" s="545">
        <v>14</v>
      </c>
      <c r="F13" s="545"/>
      <c r="G13" s="545"/>
      <c r="H13" s="545"/>
      <c r="I13" s="545"/>
      <c r="J13" s="545">
        <v>3</v>
      </c>
      <c r="K13" s="545"/>
      <c r="L13" s="545"/>
      <c r="M13" s="545"/>
      <c r="N13" s="545">
        <v>1</v>
      </c>
      <c r="O13" s="545"/>
      <c r="P13" s="545"/>
      <c r="Q13" s="545">
        <v>15</v>
      </c>
      <c r="R13" s="545"/>
      <c r="S13" s="545"/>
      <c r="T13" s="545">
        <v>15</v>
      </c>
      <c r="U13" s="545">
        <v>11</v>
      </c>
      <c r="V13" s="545">
        <v>1</v>
      </c>
      <c r="W13" s="545">
        <v>2</v>
      </c>
      <c r="X13" s="545"/>
      <c r="Y13" s="545"/>
      <c r="Z13" s="545">
        <v>1</v>
      </c>
      <c r="AA13" s="545">
        <v>4</v>
      </c>
      <c r="AB13" s="545"/>
      <c r="AC13" s="545"/>
      <c r="AD13" s="545"/>
      <c r="AE13" s="545"/>
      <c r="AF13" s="545"/>
      <c r="AG13" s="545"/>
      <c r="AH13" s="545">
        <v>5</v>
      </c>
      <c r="AI13" s="545"/>
      <c r="AJ13" s="545"/>
      <c r="AK13" s="545"/>
      <c r="AL13" s="545">
        <v>9</v>
      </c>
      <c r="AM13" s="545"/>
      <c r="AN13" s="545"/>
      <c r="AO13" s="545"/>
      <c r="AP13" s="545"/>
      <c r="AQ13" s="545">
        <v>4</v>
      </c>
      <c r="AR13" s="545"/>
      <c r="AS13" s="545"/>
      <c r="AT13" s="545"/>
      <c r="AU13" s="545"/>
      <c r="AV13" s="545"/>
      <c r="AW13" s="545"/>
      <c r="AX13" s="545"/>
      <c r="AY13" s="545"/>
      <c r="AZ13" s="545"/>
      <c r="BA13" s="545"/>
      <c r="BB13" s="545"/>
      <c r="BC13" s="545"/>
      <c r="BD13" s="545"/>
      <c r="BE13" s="545"/>
      <c r="BF13" s="545"/>
      <c r="BG13" s="545">
        <v>1</v>
      </c>
      <c r="BH13" s="545"/>
      <c r="BI13" s="545"/>
      <c r="BJ13" s="545"/>
      <c r="BK13" s="545"/>
      <c r="BL13" s="545"/>
    </row>
    <row r="14" spans="1:64" s="504" customFormat="1" x14ac:dyDescent="0.25">
      <c r="A14" s="247"/>
      <c r="B14" s="240" t="s">
        <v>3412</v>
      </c>
      <c r="C14" s="537">
        <f t="shared" si="6"/>
        <v>67</v>
      </c>
      <c r="D14" s="545">
        <v>5</v>
      </c>
      <c r="E14" s="545">
        <v>1</v>
      </c>
      <c r="F14" s="545"/>
      <c r="G14" s="545"/>
      <c r="H14" s="545">
        <v>2</v>
      </c>
      <c r="I14" s="545"/>
      <c r="J14" s="545">
        <v>2</v>
      </c>
      <c r="K14" s="545"/>
      <c r="L14" s="545"/>
      <c r="M14" s="545"/>
      <c r="N14" s="545"/>
      <c r="O14" s="545"/>
      <c r="P14" s="545"/>
      <c r="Q14" s="545"/>
      <c r="R14" s="545"/>
      <c r="S14" s="545">
        <v>1</v>
      </c>
      <c r="T14" s="545"/>
      <c r="U14" s="545">
        <v>3</v>
      </c>
      <c r="V14" s="545"/>
      <c r="W14" s="545"/>
      <c r="X14" s="545"/>
      <c r="Y14" s="545">
        <v>1</v>
      </c>
      <c r="Z14" s="545"/>
      <c r="AA14" s="545">
        <v>2</v>
      </c>
      <c r="AB14" s="545"/>
      <c r="AC14" s="545"/>
      <c r="AD14" s="545"/>
      <c r="AE14" s="545"/>
      <c r="AF14" s="545"/>
      <c r="AG14" s="545">
        <v>7</v>
      </c>
      <c r="AH14" s="545"/>
      <c r="AI14" s="545">
        <v>14</v>
      </c>
      <c r="AJ14" s="545"/>
      <c r="AK14" s="545"/>
      <c r="AL14" s="545"/>
      <c r="AM14" s="545"/>
      <c r="AN14" s="545"/>
      <c r="AO14" s="545">
        <v>3</v>
      </c>
      <c r="AP14" s="545"/>
      <c r="AQ14" s="545"/>
      <c r="AR14" s="545">
        <v>8</v>
      </c>
      <c r="AS14" s="545"/>
      <c r="AT14" s="545"/>
      <c r="AU14" s="545">
        <v>8</v>
      </c>
      <c r="AV14" s="545"/>
      <c r="AW14" s="545"/>
      <c r="AX14" s="545"/>
      <c r="AY14" s="545"/>
      <c r="AZ14" s="545"/>
      <c r="BA14" s="545"/>
      <c r="BB14" s="545"/>
      <c r="BC14" s="545"/>
      <c r="BD14" s="545">
        <v>5</v>
      </c>
      <c r="BE14" s="545"/>
      <c r="BF14" s="545">
        <v>1</v>
      </c>
      <c r="BG14" s="545"/>
      <c r="BH14" s="545">
        <v>2</v>
      </c>
      <c r="BI14" s="545"/>
      <c r="BJ14" s="545">
        <v>2</v>
      </c>
      <c r="BK14" s="545"/>
      <c r="BL14" s="545"/>
    </row>
    <row r="15" spans="1:64" s="504" customFormat="1" x14ac:dyDescent="0.25">
      <c r="A15" s="246"/>
      <c r="B15" s="240" t="s">
        <v>3413</v>
      </c>
      <c r="C15" s="537">
        <f t="shared" si="6"/>
        <v>47</v>
      </c>
      <c r="D15" s="545">
        <v>15</v>
      </c>
      <c r="E15" s="545">
        <v>8</v>
      </c>
      <c r="F15" s="545"/>
      <c r="G15" s="545"/>
      <c r="H15" s="545"/>
      <c r="I15" s="545"/>
      <c r="J15" s="545">
        <v>1</v>
      </c>
      <c r="K15" s="545">
        <v>15</v>
      </c>
      <c r="L15" s="545"/>
      <c r="M15" s="545"/>
      <c r="N15" s="545">
        <v>2</v>
      </c>
      <c r="O15" s="545"/>
      <c r="P15" s="545"/>
      <c r="Q15" s="545"/>
      <c r="R15" s="545"/>
      <c r="S15" s="545">
        <v>3</v>
      </c>
      <c r="T15" s="545"/>
      <c r="U15" s="545"/>
      <c r="V15" s="545"/>
      <c r="W15" s="545"/>
      <c r="X15" s="545"/>
      <c r="Y15" s="545"/>
      <c r="Z15" s="545">
        <v>1</v>
      </c>
      <c r="AA15" s="545"/>
      <c r="AB15" s="545"/>
      <c r="AC15" s="545"/>
      <c r="AD15" s="545"/>
      <c r="AE15" s="545"/>
      <c r="AF15" s="545"/>
      <c r="AG15" s="545">
        <v>1</v>
      </c>
      <c r="AH15" s="545"/>
      <c r="AI15" s="545"/>
      <c r="AJ15" s="545"/>
      <c r="AK15" s="545"/>
      <c r="AL15" s="545"/>
      <c r="AM15" s="545"/>
      <c r="AN15" s="545"/>
      <c r="AO15" s="545"/>
      <c r="AP15" s="545"/>
      <c r="AQ15" s="545"/>
      <c r="AR15" s="545"/>
      <c r="AS15" s="545"/>
      <c r="AT15" s="545"/>
      <c r="AU15" s="545"/>
      <c r="AV15" s="545"/>
      <c r="AW15" s="545">
        <v>1</v>
      </c>
      <c r="AX15" s="545"/>
      <c r="AY15" s="545"/>
      <c r="AZ15" s="545"/>
      <c r="BA15" s="545"/>
      <c r="BB15" s="545"/>
      <c r="BC15" s="545"/>
      <c r="BD15" s="545"/>
      <c r="BE15" s="545"/>
      <c r="BF15" s="545"/>
      <c r="BG15" s="545"/>
      <c r="BH15" s="545"/>
      <c r="BI15" s="545"/>
      <c r="BJ15" s="545"/>
      <c r="BK15" s="545"/>
      <c r="BL15" s="545"/>
    </row>
    <row r="16" spans="1:64" s="504" customFormat="1" x14ac:dyDescent="0.25">
      <c r="A16" s="246"/>
      <c r="B16" s="240" t="s">
        <v>3414</v>
      </c>
      <c r="C16" s="537">
        <f t="shared" si="6"/>
        <v>62</v>
      </c>
      <c r="D16" s="545">
        <v>25</v>
      </c>
      <c r="E16" s="545">
        <v>4</v>
      </c>
      <c r="F16" s="545"/>
      <c r="G16" s="545"/>
      <c r="H16" s="545"/>
      <c r="I16" s="545"/>
      <c r="J16" s="545"/>
      <c r="K16" s="545">
        <v>10</v>
      </c>
      <c r="L16" s="545">
        <v>10</v>
      </c>
      <c r="M16" s="545"/>
      <c r="N16" s="545"/>
      <c r="O16" s="545"/>
      <c r="P16" s="545"/>
      <c r="Q16" s="545">
        <v>1</v>
      </c>
      <c r="R16" s="545"/>
      <c r="S16" s="545"/>
      <c r="T16" s="545"/>
      <c r="U16" s="545"/>
      <c r="V16" s="545"/>
      <c r="W16" s="545">
        <v>1</v>
      </c>
      <c r="X16" s="545"/>
      <c r="Y16" s="545"/>
      <c r="Z16" s="545"/>
      <c r="AA16" s="545"/>
      <c r="AB16" s="545"/>
      <c r="AC16" s="545"/>
      <c r="AD16" s="545"/>
      <c r="AE16" s="545"/>
      <c r="AF16" s="545"/>
      <c r="AG16" s="545"/>
      <c r="AH16" s="545"/>
      <c r="AI16" s="545"/>
      <c r="AJ16" s="545"/>
      <c r="AK16" s="545">
        <v>2</v>
      </c>
      <c r="AL16" s="545"/>
      <c r="AM16" s="545"/>
      <c r="AN16" s="545"/>
      <c r="AO16" s="545"/>
      <c r="AP16" s="545"/>
      <c r="AQ16" s="545"/>
      <c r="AR16" s="545"/>
      <c r="AS16" s="545">
        <v>8</v>
      </c>
      <c r="AT16" s="545"/>
      <c r="AU16" s="545"/>
      <c r="AV16" s="545"/>
      <c r="AW16" s="545"/>
      <c r="AX16" s="545"/>
      <c r="AY16" s="545">
        <v>1</v>
      </c>
      <c r="AZ16" s="545"/>
      <c r="BA16" s="545"/>
      <c r="BB16" s="545"/>
      <c r="BC16" s="545"/>
      <c r="BD16" s="545"/>
      <c r="BE16" s="545"/>
      <c r="BF16" s="545"/>
      <c r="BG16" s="545"/>
      <c r="BH16" s="545"/>
      <c r="BI16" s="545"/>
      <c r="BJ16" s="545"/>
      <c r="BK16" s="545"/>
      <c r="BL16" s="545"/>
    </row>
    <row r="17" spans="1:64" s="504" customFormat="1" x14ac:dyDescent="0.25">
      <c r="A17" s="245"/>
      <c r="B17" s="240" t="s">
        <v>3415</v>
      </c>
      <c r="C17" s="537">
        <f t="shared" si="6"/>
        <v>163</v>
      </c>
      <c r="D17" s="545">
        <v>15</v>
      </c>
      <c r="E17" s="545"/>
      <c r="F17" s="545"/>
      <c r="G17" s="545"/>
      <c r="H17" s="545"/>
      <c r="I17" s="545">
        <v>99</v>
      </c>
      <c r="J17" s="545"/>
      <c r="K17" s="545">
        <v>40</v>
      </c>
      <c r="L17" s="545"/>
      <c r="M17" s="545"/>
      <c r="N17" s="545"/>
      <c r="O17" s="545"/>
      <c r="P17" s="545"/>
      <c r="Q17" s="545"/>
      <c r="R17" s="545"/>
      <c r="S17" s="545"/>
      <c r="T17" s="545"/>
      <c r="U17" s="545"/>
      <c r="V17" s="545"/>
      <c r="W17" s="545"/>
      <c r="X17" s="545"/>
      <c r="Y17" s="545"/>
      <c r="Z17" s="545">
        <v>1</v>
      </c>
      <c r="AA17" s="545"/>
      <c r="AB17" s="545"/>
      <c r="AC17" s="545"/>
      <c r="AD17" s="545"/>
      <c r="AE17" s="545"/>
      <c r="AF17" s="545"/>
      <c r="AG17" s="545"/>
      <c r="AH17" s="545"/>
      <c r="AI17" s="545"/>
      <c r="AJ17" s="545"/>
      <c r="AK17" s="545"/>
      <c r="AL17" s="545">
        <v>2</v>
      </c>
      <c r="AM17" s="545"/>
      <c r="AN17" s="545"/>
      <c r="AO17" s="545"/>
      <c r="AP17" s="545"/>
      <c r="AQ17" s="545"/>
      <c r="AR17" s="545"/>
      <c r="AS17" s="545"/>
      <c r="AT17" s="545"/>
      <c r="AU17" s="545"/>
      <c r="AV17" s="545"/>
      <c r="AW17" s="545"/>
      <c r="AX17" s="545">
        <v>6</v>
      </c>
      <c r="AY17" s="545"/>
      <c r="AZ17" s="545"/>
      <c r="BA17" s="545"/>
      <c r="BB17" s="545"/>
      <c r="BC17" s="545"/>
      <c r="BD17" s="545"/>
      <c r="BE17" s="545"/>
      <c r="BF17" s="545"/>
      <c r="BG17" s="545"/>
      <c r="BH17" s="545"/>
      <c r="BI17" s="545"/>
      <c r="BJ17" s="545"/>
      <c r="BK17" s="545"/>
      <c r="BL17" s="545"/>
    </row>
    <row r="18" spans="1:64" s="504" customFormat="1" x14ac:dyDescent="0.25">
      <c r="A18" s="245"/>
      <c r="B18" s="240" t="s">
        <v>3416</v>
      </c>
      <c r="C18" s="537">
        <f t="shared" si="6"/>
        <v>17</v>
      </c>
      <c r="D18" s="545">
        <v>5</v>
      </c>
      <c r="E18" s="545">
        <v>6</v>
      </c>
      <c r="F18" s="545"/>
      <c r="G18" s="545"/>
      <c r="H18" s="545"/>
      <c r="I18" s="545"/>
      <c r="J18" s="545">
        <v>1</v>
      </c>
      <c r="K18" s="545"/>
      <c r="L18" s="545"/>
      <c r="M18" s="545"/>
      <c r="N18" s="545"/>
      <c r="O18" s="545"/>
      <c r="P18" s="545"/>
      <c r="Q18" s="545"/>
      <c r="R18" s="545"/>
      <c r="S18" s="545"/>
      <c r="T18" s="545"/>
      <c r="U18" s="545"/>
      <c r="V18" s="545"/>
      <c r="W18" s="545"/>
      <c r="X18" s="545"/>
      <c r="Y18" s="545"/>
      <c r="Z18" s="545"/>
      <c r="AA18" s="545"/>
      <c r="AB18" s="545">
        <v>4</v>
      </c>
      <c r="AC18" s="545"/>
      <c r="AD18" s="545"/>
      <c r="AE18" s="545"/>
      <c r="AF18" s="545">
        <v>1</v>
      </c>
      <c r="AG18" s="545"/>
      <c r="AH18" s="545"/>
      <c r="AI18" s="545"/>
      <c r="AJ18" s="545"/>
      <c r="AK18" s="545"/>
      <c r="AL18" s="545"/>
      <c r="AM18" s="545"/>
      <c r="AN18" s="545"/>
      <c r="AO18" s="545"/>
      <c r="AP18" s="545"/>
      <c r="AQ18" s="545"/>
      <c r="AR18" s="545"/>
      <c r="AS18" s="545"/>
      <c r="AT18" s="545"/>
      <c r="AU18" s="545"/>
      <c r="AV18" s="545"/>
      <c r="AW18" s="545"/>
      <c r="AX18" s="545"/>
      <c r="AY18" s="545"/>
      <c r="AZ18" s="545"/>
      <c r="BA18" s="545"/>
      <c r="BB18" s="545"/>
      <c r="BC18" s="545"/>
      <c r="BD18" s="545"/>
      <c r="BE18" s="545"/>
      <c r="BF18" s="545"/>
      <c r="BG18" s="545"/>
      <c r="BH18" s="545"/>
      <c r="BI18" s="545"/>
      <c r="BJ18" s="545"/>
      <c r="BK18" s="545"/>
      <c r="BL18" s="545"/>
    </row>
    <row r="19" spans="1:64" s="504" customFormat="1" x14ac:dyDescent="0.25">
      <c r="A19" s="245"/>
      <c r="B19" s="240" t="s">
        <v>3417</v>
      </c>
      <c r="C19" s="537">
        <f t="shared" si="6"/>
        <v>74</v>
      </c>
      <c r="D19" s="545">
        <v>30</v>
      </c>
      <c r="E19" s="545">
        <v>14</v>
      </c>
      <c r="F19" s="545"/>
      <c r="G19" s="545"/>
      <c r="H19" s="545"/>
      <c r="I19" s="545"/>
      <c r="J19" s="545">
        <v>1</v>
      </c>
      <c r="K19" s="545"/>
      <c r="L19" s="545"/>
      <c r="M19" s="545"/>
      <c r="N19" s="545"/>
      <c r="O19" s="545">
        <v>15</v>
      </c>
      <c r="P19" s="545"/>
      <c r="Q19" s="545"/>
      <c r="R19" s="545"/>
      <c r="S19" s="545"/>
      <c r="T19" s="545">
        <v>1</v>
      </c>
      <c r="U19" s="545">
        <v>1</v>
      </c>
      <c r="V19" s="545"/>
      <c r="W19" s="545">
        <v>1</v>
      </c>
      <c r="X19" s="545"/>
      <c r="Y19" s="545"/>
      <c r="Z19" s="545"/>
      <c r="AA19" s="545"/>
      <c r="AB19" s="545"/>
      <c r="AC19" s="545"/>
      <c r="AD19" s="545"/>
      <c r="AE19" s="545"/>
      <c r="AF19" s="545"/>
      <c r="AG19" s="545">
        <v>1</v>
      </c>
      <c r="AH19" s="545"/>
      <c r="AI19" s="545"/>
      <c r="AJ19" s="545"/>
      <c r="AK19" s="545">
        <v>8</v>
      </c>
      <c r="AL19" s="545"/>
      <c r="AM19" s="545"/>
      <c r="AN19" s="545"/>
      <c r="AO19" s="545"/>
      <c r="AP19" s="545"/>
      <c r="AQ19" s="545"/>
      <c r="AR19" s="545"/>
      <c r="AS19" s="545"/>
      <c r="AT19" s="545"/>
      <c r="AU19" s="545"/>
      <c r="AV19" s="545"/>
      <c r="AW19" s="545">
        <v>1</v>
      </c>
      <c r="AX19" s="545"/>
      <c r="AY19" s="545"/>
      <c r="AZ19" s="545"/>
      <c r="BA19" s="545"/>
      <c r="BB19" s="545">
        <v>1</v>
      </c>
      <c r="BC19" s="545"/>
      <c r="BD19" s="545"/>
      <c r="BE19" s="545"/>
      <c r="BF19" s="545"/>
      <c r="BG19" s="545"/>
      <c r="BH19" s="545"/>
      <c r="BI19" s="545"/>
      <c r="BJ19" s="545"/>
      <c r="BK19" s="545"/>
      <c r="BL19" s="545"/>
    </row>
    <row r="20" spans="1:64" s="504" customFormat="1" x14ac:dyDescent="0.25">
      <c r="A20" s="245"/>
      <c r="B20" s="240" t="s">
        <v>3418</v>
      </c>
      <c r="C20" s="537">
        <f t="shared" si="6"/>
        <v>170</v>
      </c>
      <c r="D20" s="545">
        <v>50</v>
      </c>
      <c r="E20" s="545">
        <v>29</v>
      </c>
      <c r="F20" s="545">
        <v>27</v>
      </c>
      <c r="G20" s="545"/>
      <c r="H20" s="545"/>
      <c r="I20" s="545"/>
      <c r="J20" s="545">
        <v>3</v>
      </c>
      <c r="K20" s="545"/>
      <c r="L20" s="545">
        <v>5</v>
      </c>
      <c r="M20" s="545"/>
      <c r="N20" s="545"/>
      <c r="O20" s="545">
        <v>15</v>
      </c>
      <c r="P20" s="545"/>
      <c r="Q20" s="545">
        <v>6</v>
      </c>
      <c r="R20" s="545"/>
      <c r="S20" s="545"/>
      <c r="T20" s="545">
        <v>4</v>
      </c>
      <c r="U20" s="545">
        <v>2</v>
      </c>
      <c r="V20" s="545"/>
      <c r="W20" s="545">
        <v>1</v>
      </c>
      <c r="X20" s="545"/>
      <c r="Y20" s="545">
        <v>18</v>
      </c>
      <c r="Z20" s="545">
        <v>2</v>
      </c>
      <c r="AA20" s="545"/>
      <c r="AB20" s="545"/>
      <c r="AC20" s="545"/>
      <c r="AD20" s="545"/>
      <c r="AE20" s="545"/>
      <c r="AF20" s="545">
        <v>1</v>
      </c>
      <c r="AG20" s="545"/>
      <c r="AH20" s="545">
        <v>2</v>
      </c>
      <c r="AI20" s="545"/>
      <c r="AJ20" s="545"/>
      <c r="AK20" s="545"/>
      <c r="AL20" s="545">
        <v>1</v>
      </c>
      <c r="AM20" s="545"/>
      <c r="AN20" s="545"/>
      <c r="AO20" s="545"/>
      <c r="AP20" s="545">
        <v>1</v>
      </c>
      <c r="AQ20" s="545"/>
      <c r="AR20" s="545"/>
      <c r="AS20" s="545"/>
      <c r="AT20" s="545"/>
      <c r="AU20" s="545"/>
      <c r="AV20" s="545"/>
      <c r="AW20" s="545">
        <v>2</v>
      </c>
      <c r="AX20" s="545"/>
      <c r="AY20" s="545"/>
      <c r="AZ20" s="545"/>
      <c r="BA20" s="545"/>
      <c r="BB20" s="545"/>
      <c r="BC20" s="545"/>
      <c r="BD20" s="545"/>
      <c r="BE20" s="545"/>
      <c r="BF20" s="545"/>
      <c r="BG20" s="545">
        <v>1</v>
      </c>
      <c r="BH20" s="545"/>
      <c r="BI20" s="545"/>
      <c r="BJ20" s="545"/>
      <c r="BK20" s="545"/>
      <c r="BL20" s="545"/>
    </row>
    <row r="21" spans="1:64" s="504" customFormat="1" x14ac:dyDescent="0.25">
      <c r="A21" s="245"/>
      <c r="B21" s="240" t="s">
        <v>3419</v>
      </c>
      <c r="C21" s="537">
        <f t="shared" si="6"/>
        <v>68</v>
      </c>
      <c r="D21" s="545">
        <v>15</v>
      </c>
      <c r="E21" s="545">
        <v>18</v>
      </c>
      <c r="F21" s="545"/>
      <c r="G21" s="545"/>
      <c r="H21" s="545"/>
      <c r="I21" s="545"/>
      <c r="J21" s="545">
        <v>2</v>
      </c>
      <c r="K21" s="545"/>
      <c r="L21" s="545"/>
      <c r="M21" s="545"/>
      <c r="N21" s="545"/>
      <c r="O21" s="545"/>
      <c r="P21" s="545"/>
      <c r="Q21" s="545">
        <v>2</v>
      </c>
      <c r="R21" s="545"/>
      <c r="S21" s="545"/>
      <c r="T21" s="545"/>
      <c r="U21" s="545"/>
      <c r="V21" s="545"/>
      <c r="W21" s="545">
        <v>3</v>
      </c>
      <c r="X21" s="545"/>
      <c r="Y21" s="545"/>
      <c r="Z21" s="545"/>
      <c r="AA21" s="545"/>
      <c r="AB21" s="545">
        <v>10</v>
      </c>
      <c r="AC21" s="545"/>
      <c r="AD21" s="545"/>
      <c r="AE21" s="545"/>
      <c r="AF21" s="545"/>
      <c r="AG21" s="545"/>
      <c r="AH21" s="545"/>
      <c r="AI21" s="545"/>
      <c r="AJ21" s="545"/>
      <c r="AK21" s="545"/>
      <c r="AL21" s="545"/>
      <c r="AM21" s="545"/>
      <c r="AN21" s="545">
        <v>3</v>
      </c>
      <c r="AO21" s="545"/>
      <c r="AP21" s="545"/>
      <c r="AQ21" s="545">
        <v>2</v>
      </c>
      <c r="AR21" s="545"/>
      <c r="AS21" s="545"/>
      <c r="AT21" s="545"/>
      <c r="AU21" s="545"/>
      <c r="AV21" s="545">
        <v>7</v>
      </c>
      <c r="AW21" s="545">
        <v>1</v>
      </c>
      <c r="AX21" s="545"/>
      <c r="AY21" s="545"/>
      <c r="AZ21" s="545">
        <v>5</v>
      </c>
      <c r="BA21" s="545"/>
      <c r="BB21" s="545"/>
      <c r="BC21" s="545"/>
      <c r="BD21" s="545"/>
      <c r="BE21" s="545"/>
      <c r="BF21" s="545"/>
      <c r="BG21" s="545"/>
      <c r="BH21" s="545"/>
      <c r="BI21" s="545"/>
      <c r="BJ21" s="545"/>
      <c r="BK21" s="545"/>
      <c r="BL21" s="545"/>
    </row>
    <row r="22" spans="1:64" s="504" customFormat="1" x14ac:dyDescent="0.25">
      <c r="A22" s="245"/>
      <c r="B22" s="240" t="s">
        <v>3420</v>
      </c>
      <c r="C22" s="537">
        <f t="shared" si="6"/>
        <v>74</v>
      </c>
      <c r="D22" s="545">
        <v>35</v>
      </c>
      <c r="E22" s="545">
        <v>7</v>
      </c>
      <c r="F22" s="545"/>
      <c r="G22" s="545"/>
      <c r="H22" s="545"/>
      <c r="I22" s="545"/>
      <c r="J22" s="545">
        <v>1</v>
      </c>
      <c r="K22" s="545"/>
      <c r="L22" s="545"/>
      <c r="M22" s="545"/>
      <c r="N22" s="545"/>
      <c r="O22" s="545">
        <v>18</v>
      </c>
      <c r="P22" s="545"/>
      <c r="Q22" s="545">
        <v>4</v>
      </c>
      <c r="R22" s="545"/>
      <c r="S22" s="545"/>
      <c r="T22" s="545"/>
      <c r="U22" s="545"/>
      <c r="V22" s="545"/>
      <c r="W22" s="545">
        <v>4</v>
      </c>
      <c r="X22" s="545"/>
      <c r="Y22" s="545"/>
      <c r="Z22" s="545">
        <v>2</v>
      </c>
      <c r="AA22" s="545"/>
      <c r="AB22" s="545"/>
      <c r="AC22" s="545"/>
      <c r="AD22" s="545"/>
      <c r="AE22" s="545"/>
      <c r="AF22" s="545"/>
      <c r="AG22" s="545"/>
      <c r="AH22" s="545"/>
      <c r="AI22" s="545"/>
      <c r="AJ22" s="545"/>
      <c r="AK22" s="545">
        <v>1</v>
      </c>
      <c r="AL22" s="545"/>
      <c r="AM22" s="545"/>
      <c r="AN22" s="545"/>
      <c r="AO22" s="545"/>
      <c r="AP22" s="545"/>
      <c r="AQ22" s="545"/>
      <c r="AR22" s="545"/>
      <c r="AS22" s="545"/>
      <c r="AT22" s="545"/>
      <c r="AU22" s="545"/>
      <c r="AV22" s="545"/>
      <c r="AW22" s="545"/>
      <c r="AX22" s="545"/>
      <c r="AY22" s="545">
        <v>1</v>
      </c>
      <c r="AZ22" s="545"/>
      <c r="BA22" s="545"/>
      <c r="BB22" s="545"/>
      <c r="BC22" s="545"/>
      <c r="BD22" s="545"/>
      <c r="BE22" s="545"/>
      <c r="BF22" s="545"/>
      <c r="BG22" s="545"/>
      <c r="BH22" s="545"/>
      <c r="BI22" s="545"/>
      <c r="BJ22" s="545"/>
      <c r="BK22" s="545">
        <v>1</v>
      </c>
      <c r="BL22" s="545"/>
    </row>
    <row r="23" spans="1:64" s="504" customFormat="1" x14ac:dyDescent="0.25">
      <c r="A23" s="245"/>
      <c r="B23" s="240" t="s">
        <v>3421</v>
      </c>
      <c r="C23" s="537">
        <f t="shared" si="6"/>
        <v>22</v>
      </c>
      <c r="D23" s="545">
        <v>15</v>
      </c>
      <c r="E23" s="545"/>
      <c r="F23" s="545"/>
      <c r="G23" s="545"/>
      <c r="H23" s="545"/>
      <c r="I23" s="545"/>
      <c r="J23" s="545"/>
      <c r="K23" s="545"/>
      <c r="L23" s="545"/>
      <c r="M23" s="545"/>
      <c r="N23" s="545"/>
      <c r="O23" s="545"/>
      <c r="P23" s="545"/>
      <c r="Q23" s="545"/>
      <c r="R23" s="545"/>
      <c r="S23" s="545">
        <v>2</v>
      </c>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U23" s="545"/>
      <c r="AV23" s="545"/>
      <c r="AW23" s="545"/>
      <c r="AX23" s="545"/>
      <c r="AY23" s="545"/>
      <c r="AZ23" s="545"/>
      <c r="BA23" s="545"/>
      <c r="BB23" s="545"/>
      <c r="BC23" s="545">
        <v>5</v>
      </c>
      <c r="BD23" s="545"/>
      <c r="BE23" s="545"/>
      <c r="BF23" s="545"/>
      <c r="BG23" s="545"/>
      <c r="BH23" s="545"/>
      <c r="BI23" s="545"/>
      <c r="BJ23" s="545"/>
      <c r="BK23" s="545"/>
      <c r="BL23" s="545"/>
    </row>
    <row r="24" spans="1:64" s="504" customFormat="1" x14ac:dyDescent="0.25">
      <c r="A24" s="249"/>
      <c r="B24" s="490" t="s">
        <v>22</v>
      </c>
      <c r="C24" s="496">
        <f t="shared" ref="C24:X24" si="7">SUM(C25:C33)</f>
        <v>673</v>
      </c>
      <c r="D24" s="534">
        <f t="shared" si="7"/>
        <v>380</v>
      </c>
      <c r="E24" s="534">
        <f t="shared" si="7"/>
        <v>0</v>
      </c>
      <c r="F24" s="534">
        <f t="shared" si="7"/>
        <v>0</v>
      </c>
      <c r="G24" s="534">
        <f t="shared" si="7"/>
        <v>0</v>
      </c>
      <c r="H24" s="534">
        <f t="shared" si="7"/>
        <v>102</v>
      </c>
      <c r="I24" s="534">
        <f t="shared" si="7"/>
        <v>0</v>
      </c>
      <c r="J24" s="534">
        <f t="shared" si="7"/>
        <v>0</v>
      </c>
      <c r="K24" s="534">
        <f t="shared" si="7"/>
        <v>0</v>
      </c>
      <c r="L24" s="534">
        <f t="shared" si="7"/>
        <v>0</v>
      </c>
      <c r="M24" s="534">
        <f t="shared" si="7"/>
        <v>36</v>
      </c>
      <c r="N24" s="534">
        <f t="shared" si="7"/>
        <v>0</v>
      </c>
      <c r="O24" s="534">
        <f t="shared" si="7"/>
        <v>0</v>
      </c>
      <c r="P24" s="534">
        <f t="shared" si="7"/>
        <v>39</v>
      </c>
      <c r="Q24" s="534">
        <f t="shared" si="7"/>
        <v>0</v>
      </c>
      <c r="R24" s="534">
        <f t="shared" si="7"/>
        <v>36</v>
      </c>
      <c r="S24" s="534">
        <f t="shared" si="7"/>
        <v>2</v>
      </c>
      <c r="T24" s="534">
        <f t="shared" si="7"/>
        <v>8</v>
      </c>
      <c r="U24" s="534">
        <f t="shared" si="7"/>
        <v>2</v>
      </c>
      <c r="V24" s="534">
        <f t="shared" si="7"/>
        <v>0</v>
      </c>
      <c r="W24" s="534">
        <f t="shared" si="7"/>
        <v>0</v>
      </c>
      <c r="X24" s="534">
        <f t="shared" si="7"/>
        <v>0</v>
      </c>
      <c r="Y24" s="534">
        <f t="shared" ref="Y24:BL24" si="8">SUM(Y25:Y33)</f>
        <v>0</v>
      </c>
      <c r="Z24" s="534">
        <f t="shared" ref="Z24:BD24" si="9">SUM(Z25:Z33)</f>
        <v>3</v>
      </c>
      <c r="AA24" s="534">
        <f t="shared" si="9"/>
        <v>0</v>
      </c>
      <c r="AB24" s="534">
        <f t="shared" si="9"/>
        <v>0</v>
      </c>
      <c r="AC24" s="534">
        <f t="shared" si="9"/>
        <v>17</v>
      </c>
      <c r="AD24" s="534">
        <f t="shared" si="9"/>
        <v>16</v>
      </c>
      <c r="AE24" s="534">
        <f t="shared" si="9"/>
        <v>15</v>
      </c>
      <c r="AF24" s="534">
        <f t="shared" si="9"/>
        <v>0</v>
      </c>
      <c r="AG24" s="534">
        <f t="shared" si="9"/>
        <v>0</v>
      </c>
      <c r="AH24" s="534">
        <f t="shared" si="9"/>
        <v>0</v>
      </c>
      <c r="AI24" s="534">
        <f t="shared" si="9"/>
        <v>0</v>
      </c>
      <c r="AJ24" s="534">
        <f t="shared" si="9"/>
        <v>14</v>
      </c>
      <c r="AK24" s="534">
        <f t="shared" si="9"/>
        <v>0</v>
      </c>
      <c r="AL24" s="534">
        <f t="shared" si="9"/>
        <v>0</v>
      </c>
      <c r="AM24" s="534">
        <f t="shared" si="9"/>
        <v>0</v>
      </c>
      <c r="AN24" s="534">
        <f t="shared" si="9"/>
        <v>0</v>
      </c>
      <c r="AO24" s="534">
        <f t="shared" si="9"/>
        <v>0</v>
      </c>
      <c r="AP24" s="534">
        <f t="shared" si="9"/>
        <v>0</v>
      </c>
      <c r="AQ24" s="534">
        <f t="shared" si="9"/>
        <v>0</v>
      </c>
      <c r="AR24" s="534">
        <f t="shared" si="9"/>
        <v>0</v>
      </c>
      <c r="AS24" s="534">
        <f t="shared" si="9"/>
        <v>0</v>
      </c>
      <c r="AT24" s="534">
        <f t="shared" si="9"/>
        <v>0</v>
      </c>
      <c r="AU24" s="534">
        <f t="shared" si="9"/>
        <v>0</v>
      </c>
      <c r="AV24" s="534">
        <f t="shared" si="9"/>
        <v>0</v>
      </c>
      <c r="AW24" s="534">
        <f t="shared" si="9"/>
        <v>0</v>
      </c>
      <c r="AX24" s="534">
        <f t="shared" si="9"/>
        <v>0</v>
      </c>
      <c r="AY24" s="534">
        <f t="shared" si="9"/>
        <v>0</v>
      </c>
      <c r="AZ24" s="534">
        <f t="shared" si="9"/>
        <v>0</v>
      </c>
      <c r="BA24" s="534">
        <f t="shared" si="9"/>
        <v>0</v>
      </c>
      <c r="BB24" s="534">
        <f t="shared" si="9"/>
        <v>0</v>
      </c>
      <c r="BC24" s="534">
        <f t="shared" si="9"/>
        <v>0</v>
      </c>
      <c r="BD24" s="534">
        <f t="shared" si="9"/>
        <v>0</v>
      </c>
      <c r="BE24" s="534">
        <f t="shared" si="8"/>
        <v>3</v>
      </c>
      <c r="BF24" s="534">
        <f t="shared" si="8"/>
        <v>0</v>
      </c>
      <c r="BG24" s="534">
        <f>SUM(BG25:BG33)</f>
        <v>0</v>
      </c>
      <c r="BH24" s="534">
        <f>SUM(BH25:BH33)</f>
        <v>0</v>
      </c>
      <c r="BI24" s="534">
        <f>SUM(BI25:BI33)</f>
        <v>0</v>
      </c>
      <c r="BJ24" s="534">
        <f t="shared" si="8"/>
        <v>0</v>
      </c>
      <c r="BK24" s="534">
        <f>SUM(BK25:BK33)</f>
        <v>0</v>
      </c>
      <c r="BL24" s="534">
        <f t="shared" si="8"/>
        <v>0</v>
      </c>
    </row>
    <row r="25" spans="1:64" s="504" customFormat="1" x14ac:dyDescent="0.25">
      <c r="A25" s="249"/>
      <c r="B25" s="250" t="s">
        <v>3422</v>
      </c>
      <c r="C25" s="505">
        <f>SUM(D25:BL25)</f>
        <v>94</v>
      </c>
      <c r="D25" s="545">
        <v>35</v>
      </c>
      <c r="E25" s="545"/>
      <c r="F25" s="545"/>
      <c r="G25" s="545"/>
      <c r="H25" s="545">
        <v>31</v>
      </c>
      <c r="I25" s="545"/>
      <c r="J25" s="545"/>
      <c r="K25" s="545"/>
      <c r="L25" s="545"/>
      <c r="M25" s="545">
        <v>12</v>
      </c>
      <c r="N25" s="545"/>
      <c r="O25" s="545"/>
      <c r="P25" s="545">
        <v>1</v>
      </c>
      <c r="Q25" s="545"/>
      <c r="R25" s="545"/>
      <c r="S25" s="545"/>
      <c r="T25" s="545">
        <v>8</v>
      </c>
      <c r="U25" s="545">
        <v>2</v>
      </c>
      <c r="V25" s="545"/>
      <c r="W25" s="545"/>
      <c r="X25" s="545"/>
      <c r="Y25" s="545"/>
      <c r="Z25" s="545">
        <v>1</v>
      </c>
      <c r="AA25" s="545"/>
      <c r="AB25" s="545"/>
      <c r="AC25" s="545"/>
      <c r="AD25" s="545"/>
      <c r="AE25" s="545">
        <v>2</v>
      </c>
      <c r="AF25" s="545"/>
      <c r="AG25" s="545"/>
      <c r="AH25" s="545"/>
      <c r="AI25" s="545"/>
      <c r="AJ25" s="545">
        <v>2</v>
      </c>
      <c r="AK25" s="545"/>
      <c r="AL25" s="545"/>
      <c r="AM25" s="545"/>
      <c r="AN25" s="545"/>
      <c r="AO25" s="545"/>
      <c r="AP25" s="545"/>
      <c r="AQ25" s="545"/>
      <c r="AR25" s="545"/>
      <c r="AS25" s="545"/>
      <c r="AT25" s="545"/>
      <c r="AU25" s="545"/>
      <c r="AV25" s="545"/>
      <c r="AW25" s="545"/>
      <c r="AX25" s="545"/>
      <c r="AY25" s="545"/>
      <c r="AZ25" s="545"/>
      <c r="BA25" s="545"/>
      <c r="BB25" s="545"/>
      <c r="BC25" s="545"/>
      <c r="BD25" s="545"/>
      <c r="BE25" s="545"/>
      <c r="BF25" s="545"/>
      <c r="BG25" s="545"/>
      <c r="BH25" s="545"/>
      <c r="BI25" s="545"/>
      <c r="BJ25" s="545"/>
      <c r="BK25" s="545"/>
      <c r="BL25" s="545"/>
    </row>
    <row r="26" spans="1:64" s="504" customFormat="1" x14ac:dyDescent="0.25">
      <c r="A26" s="249"/>
      <c r="B26" s="254" t="s">
        <v>3423</v>
      </c>
      <c r="C26" s="505">
        <f t="shared" ref="C26:C33" si="10">SUM(D26:BL26)</f>
        <v>167</v>
      </c>
      <c r="D26" s="545">
        <v>70</v>
      </c>
      <c r="E26" s="545"/>
      <c r="F26" s="545"/>
      <c r="G26" s="545"/>
      <c r="H26" s="545">
        <v>38</v>
      </c>
      <c r="I26" s="545"/>
      <c r="J26" s="545"/>
      <c r="K26" s="545"/>
      <c r="L26" s="545"/>
      <c r="M26" s="545">
        <v>10</v>
      </c>
      <c r="N26" s="545"/>
      <c r="O26" s="545"/>
      <c r="P26" s="545">
        <v>10</v>
      </c>
      <c r="Q26" s="545"/>
      <c r="R26" s="545">
        <v>12</v>
      </c>
      <c r="S26" s="545"/>
      <c r="T26" s="545"/>
      <c r="U26" s="545"/>
      <c r="V26" s="545"/>
      <c r="W26" s="545"/>
      <c r="X26" s="545"/>
      <c r="Y26" s="545"/>
      <c r="Z26" s="545">
        <v>1</v>
      </c>
      <c r="AA26" s="545"/>
      <c r="AB26" s="545"/>
      <c r="AC26" s="545"/>
      <c r="AD26" s="545">
        <v>16</v>
      </c>
      <c r="AE26" s="545">
        <v>4</v>
      </c>
      <c r="AF26" s="545"/>
      <c r="AG26" s="545"/>
      <c r="AH26" s="545"/>
      <c r="AI26" s="545"/>
      <c r="AJ26" s="545">
        <v>6</v>
      </c>
      <c r="AK26" s="545"/>
      <c r="AL26" s="545"/>
      <c r="AM26" s="545"/>
      <c r="AN26" s="545"/>
      <c r="AO26" s="545"/>
      <c r="AP26" s="545"/>
      <c r="AQ26" s="545"/>
      <c r="AR26" s="545"/>
      <c r="AS26" s="545"/>
      <c r="AT26" s="545"/>
      <c r="AU26" s="545"/>
      <c r="AV26" s="545"/>
      <c r="AW26" s="545"/>
      <c r="AX26" s="545"/>
      <c r="AY26" s="545"/>
      <c r="AZ26" s="545"/>
      <c r="BA26" s="545"/>
      <c r="BB26" s="545"/>
      <c r="BC26" s="545"/>
      <c r="BD26" s="545"/>
      <c r="BE26" s="545"/>
      <c r="BF26" s="545"/>
      <c r="BG26" s="545"/>
      <c r="BH26" s="545"/>
      <c r="BI26" s="545"/>
      <c r="BJ26" s="545"/>
      <c r="BK26" s="545"/>
      <c r="BL26" s="545"/>
    </row>
    <row r="27" spans="1:64" s="504" customFormat="1" x14ac:dyDescent="0.25">
      <c r="A27" s="249"/>
      <c r="B27" s="254" t="s">
        <v>3424</v>
      </c>
      <c r="C27" s="505">
        <f t="shared" si="10"/>
        <v>85</v>
      </c>
      <c r="D27" s="545">
        <v>45</v>
      </c>
      <c r="E27" s="545"/>
      <c r="F27" s="545"/>
      <c r="G27" s="545"/>
      <c r="H27" s="545">
        <v>19</v>
      </c>
      <c r="I27" s="545"/>
      <c r="J27" s="545"/>
      <c r="K27" s="545"/>
      <c r="L27" s="545"/>
      <c r="M27" s="545"/>
      <c r="N27" s="545"/>
      <c r="O27" s="545"/>
      <c r="P27" s="545">
        <v>10</v>
      </c>
      <c r="Q27" s="545"/>
      <c r="R27" s="545">
        <v>5</v>
      </c>
      <c r="S27" s="545"/>
      <c r="T27" s="545"/>
      <c r="U27" s="545"/>
      <c r="V27" s="545"/>
      <c r="W27" s="545"/>
      <c r="X27" s="545"/>
      <c r="Y27" s="545"/>
      <c r="Z27" s="545"/>
      <c r="AA27" s="545"/>
      <c r="AB27" s="545"/>
      <c r="AC27" s="545"/>
      <c r="AD27" s="545"/>
      <c r="AE27" s="545">
        <v>3</v>
      </c>
      <c r="AF27" s="545"/>
      <c r="AG27" s="545"/>
      <c r="AH27" s="545"/>
      <c r="AI27" s="545"/>
      <c r="AJ27" s="545">
        <v>3</v>
      </c>
      <c r="AK27" s="545"/>
      <c r="AL27" s="545"/>
      <c r="AM27" s="545"/>
      <c r="AN27" s="545"/>
      <c r="AO27" s="545"/>
      <c r="AP27" s="545"/>
      <c r="AQ27" s="545"/>
      <c r="AR27" s="545"/>
      <c r="AS27" s="545"/>
      <c r="AT27" s="545"/>
      <c r="AU27" s="545"/>
      <c r="AV27" s="545"/>
      <c r="AW27" s="545"/>
      <c r="AX27" s="545"/>
      <c r="AY27" s="545"/>
      <c r="AZ27" s="545"/>
      <c r="BA27" s="545"/>
      <c r="BB27" s="545"/>
      <c r="BC27" s="545"/>
      <c r="BD27" s="545"/>
      <c r="BE27" s="545"/>
      <c r="BF27" s="545"/>
      <c r="BG27" s="545"/>
      <c r="BH27" s="545"/>
      <c r="BI27" s="545"/>
      <c r="BJ27" s="545"/>
      <c r="BK27" s="545"/>
      <c r="BL27" s="545"/>
    </row>
    <row r="28" spans="1:64" s="504" customFormat="1" x14ac:dyDescent="0.25">
      <c r="A28" s="249"/>
      <c r="B28" s="254" t="s">
        <v>3425</v>
      </c>
      <c r="C28" s="505">
        <f t="shared" si="10"/>
        <v>127</v>
      </c>
      <c r="D28" s="545">
        <v>100</v>
      </c>
      <c r="E28" s="545"/>
      <c r="F28" s="545"/>
      <c r="G28" s="545"/>
      <c r="H28" s="545">
        <v>2</v>
      </c>
      <c r="I28" s="545"/>
      <c r="J28" s="545"/>
      <c r="K28" s="545"/>
      <c r="L28" s="545"/>
      <c r="M28" s="545"/>
      <c r="N28" s="545"/>
      <c r="O28" s="545"/>
      <c r="P28" s="545">
        <v>5</v>
      </c>
      <c r="Q28" s="545"/>
      <c r="R28" s="545">
        <v>4</v>
      </c>
      <c r="S28" s="545">
        <v>2</v>
      </c>
      <c r="T28" s="545"/>
      <c r="U28" s="545"/>
      <c r="V28" s="545"/>
      <c r="W28" s="545"/>
      <c r="X28" s="545"/>
      <c r="Y28" s="545"/>
      <c r="Z28" s="545">
        <v>1</v>
      </c>
      <c r="AA28" s="545"/>
      <c r="AB28" s="545"/>
      <c r="AC28" s="545">
        <v>8</v>
      </c>
      <c r="AD28" s="545"/>
      <c r="AE28" s="545">
        <v>4</v>
      </c>
      <c r="AF28" s="545"/>
      <c r="AG28" s="545"/>
      <c r="AH28" s="545"/>
      <c r="AI28" s="545"/>
      <c r="AJ28" s="545"/>
      <c r="AK28" s="545"/>
      <c r="AL28" s="545"/>
      <c r="AM28" s="545"/>
      <c r="AN28" s="545"/>
      <c r="AO28" s="545"/>
      <c r="AP28" s="545"/>
      <c r="AQ28" s="545"/>
      <c r="AR28" s="545"/>
      <c r="AS28" s="545"/>
      <c r="AT28" s="545"/>
      <c r="AU28" s="545"/>
      <c r="AV28" s="545"/>
      <c r="AW28" s="545"/>
      <c r="AX28" s="545"/>
      <c r="AY28" s="545"/>
      <c r="AZ28" s="545"/>
      <c r="BA28" s="545"/>
      <c r="BB28" s="545"/>
      <c r="BC28" s="545"/>
      <c r="BD28" s="545"/>
      <c r="BE28" s="545">
        <v>1</v>
      </c>
      <c r="BF28" s="545"/>
      <c r="BG28" s="545"/>
      <c r="BH28" s="545"/>
      <c r="BI28" s="545"/>
      <c r="BJ28" s="545"/>
      <c r="BK28" s="545"/>
      <c r="BL28" s="545"/>
    </row>
    <row r="29" spans="1:64" s="504" customFormat="1" x14ac:dyDescent="0.25">
      <c r="A29" s="249"/>
      <c r="B29" s="254" t="s">
        <v>3426</v>
      </c>
      <c r="C29" s="505">
        <f t="shared" si="10"/>
        <v>32</v>
      </c>
      <c r="D29" s="545">
        <v>20</v>
      </c>
      <c r="E29" s="545"/>
      <c r="F29" s="545"/>
      <c r="G29" s="545"/>
      <c r="H29" s="545"/>
      <c r="I29" s="545"/>
      <c r="J29" s="545"/>
      <c r="K29" s="545"/>
      <c r="L29" s="545"/>
      <c r="M29" s="545"/>
      <c r="N29" s="545"/>
      <c r="O29" s="545"/>
      <c r="P29" s="545">
        <v>4</v>
      </c>
      <c r="Q29" s="545"/>
      <c r="R29" s="545">
        <v>7</v>
      </c>
      <c r="S29" s="545"/>
      <c r="T29" s="545"/>
      <c r="U29" s="545"/>
      <c r="V29" s="545"/>
      <c r="W29" s="545"/>
      <c r="X29" s="545"/>
      <c r="Y29" s="545"/>
      <c r="Z29" s="545"/>
      <c r="AA29" s="545"/>
      <c r="AB29" s="545"/>
      <c r="AC29" s="545"/>
      <c r="AD29" s="545"/>
      <c r="AE29" s="545">
        <v>1</v>
      </c>
      <c r="AF29" s="545"/>
      <c r="AG29" s="545"/>
      <c r="AH29" s="545"/>
      <c r="AI29" s="545"/>
      <c r="AJ29" s="545"/>
      <c r="AK29" s="545"/>
      <c r="AL29" s="545"/>
      <c r="AM29" s="545"/>
      <c r="AN29" s="545"/>
      <c r="AO29" s="545"/>
      <c r="AP29" s="545"/>
      <c r="AQ29" s="545"/>
      <c r="AR29" s="545"/>
      <c r="AS29" s="545"/>
      <c r="AT29" s="545"/>
      <c r="AU29" s="545"/>
      <c r="AV29" s="545"/>
      <c r="AW29" s="545"/>
      <c r="AX29" s="545"/>
      <c r="AY29" s="545"/>
      <c r="AZ29" s="545"/>
      <c r="BA29" s="545"/>
      <c r="BB29" s="545"/>
      <c r="BC29" s="545"/>
      <c r="BD29" s="545"/>
      <c r="BE29" s="545"/>
      <c r="BF29" s="545"/>
      <c r="BG29" s="545"/>
      <c r="BH29" s="545"/>
      <c r="BI29" s="545"/>
      <c r="BJ29" s="545"/>
      <c r="BK29" s="545"/>
      <c r="BL29" s="545"/>
    </row>
    <row r="30" spans="1:64" s="504" customFormat="1" x14ac:dyDescent="0.25">
      <c r="A30" s="249"/>
      <c r="B30" s="254" t="s">
        <v>3427</v>
      </c>
      <c r="C30" s="505">
        <f t="shared" si="10"/>
        <v>26</v>
      </c>
      <c r="D30" s="545">
        <v>5</v>
      </c>
      <c r="E30" s="545"/>
      <c r="F30" s="545"/>
      <c r="G30" s="545"/>
      <c r="H30" s="545"/>
      <c r="I30" s="545"/>
      <c r="J30" s="545"/>
      <c r="K30" s="545"/>
      <c r="L30" s="545"/>
      <c r="M30" s="545">
        <v>14</v>
      </c>
      <c r="N30" s="545"/>
      <c r="O30" s="545"/>
      <c r="P30" s="545">
        <v>1</v>
      </c>
      <c r="Q30" s="545"/>
      <c r="R30" s="545">
        <v>6</v>
      </c>
      <c r="S30" s="545"/>
      <c r="T30" s="545"/>
      <c r="U30" s="545"/>
      <c r="V30" s="545"/>
      <c r="W30" s="545"/>
      <c r="X30" s="545"/>
      <c r="Y30" s="545"/>
      <c r="Z30" s="545"/>
      <c r="AA30" s="545"/>
      <c r="AB30" s="545"/>
      <c r="AC30" s="545"/>
      <c r="AD30" s="545"/>
      <c r="AE30" s="545"/>
      <c r="AF30" s="545"/>
      <c r="AG30" s="545"/>
      <c r="AH30" s="545"/>
      <c r="AI30" s="545"/>
      <c r="AJ30" s="545"/>
      <c r="AK30" s="545"/>
      <c r="AL30" s="545"/>
      <c r="AM30" s="545"/>
      <c r="AN30" s="545"/>
      <c r="AO30" s="545"/>
      <c r="AP30" s="545"/>
      <c r="AQ30" s="545"/>
      <c r="AR30" s="545"/>
      <c r="AS30" s="545"/>
      <c r="AT30" s="545"/>
      <c r="AU30" s="545"/>
      <c r="AV30" s="545"/>
      <c r="AW30" s="545"/>
      <c r="AX30" s="545"/>
      <c r="AY30" s="545"/>
      <c r="AZ30" s="545"/>
      <c r="BA30" s="545"/>
      <c r="BB30" s="545"/>
      <c r="BC30" s="545"/>
      <c r="BD30" s="545"/>
      <c r="BE30" s="545"/>
      <c r="BF30" s="545"/>
      <c r="BG30" s="545"/>
      <c r="BH30" s="545"/>
      <c r="BI30" s="545"/>
      <c r="BJ30" s="545"/>
      <c r="BK30" s="545"/>
      <c r="BL30" s="545"/>
    </row>
    <row r="31" spans="1:64" s="504" customFormat="1" x14ac:dyDescent="0.25">
      <c r="A31" s="249"/>
      <c r="B31" s="254" t="s">
        <v>3428</v>
      </c>
      <c r="C31" s="505">
        <f t="shared" si="10"/>
        <v>71</v>
      </c>
      <c r="D31" s="545">
        <v>60</v>
      </c>
      <c r="E31" s="545"/>
      <c r="F31" s="545"/>
      <c r="G31" s="545"/>
      <c r="H31" s="545">
        <v>4</v>
      </c>
      <c r="I31" s="545"/>
      <c r="J31" s="545"/>
      <c r="K31" s="545"/>
      <c r="L31" s="545"/>
      <c r="M31" s="545"/>
      <c r="N31" s="545"/>
      <c r="O31" s="545"/>
      <c r="P31" s="545">
        <v>2</v>
      </c>
      <c r="Q31" s="545"/>
      <c r="R31" s="545">
        <v>2</v>
      </c>
      <c r="S31" s="545"/>
      <c r="T31" s="545"/>
      <c r="U31" s="545"/>
      <c r="V31" s="545"/>
      <c r="W31" s="545"/>
      <c r="X31" s="545"/>
      <c r="Y31" s="545"/>
      <c r="Z31" s="545"/>
      <c r="AA31" s="545"/>
      <c r="AB31" s="545"/>
      <c r="AC31" s="545"/>
      <c r="AD31" s="545"/>
      <c r="AE31" s="545"/>
      <c r="AF31" s="545"/>
      <c r="AG31" s="545"/>
      <c r="AH31" s="545"/>
      <c r="AI31" s="545"/>
      <c r="AJ31" s="545">
        <v>3</v>
      </c>
      <c r="AK31" s="545"/>
      <c r="AL31" s="545"/>
      <c r="AM31" s="545"/>
      <c r="AN31" s="545"/>
      <c r="AO31" s="545"/>
      <c r="AP31" s="545"/>
      <c r="AQ31" s="545"/>
      <c r="AR31" s="545"/>
      <c r="AS31" s="545"/>
      <c r="AT31" s="545"/>
      <c r="AU31" s="545"/>
      <c r="AV31" s="545"/>
      <c r="AW31" s="545"/>
      <c r="AX31" s="545"/>
      <c r="AY31" s="545"/>
      <c r="AZ31" s="545"/>
      <c r="BA31" s="545"/>
      <c r="BB31" s="545"/>
      <c r="BC31" s="545"/>
      <c r="BD31" s="545"/>
      <c r="BE31" s="545"/>
      <c r="BF31" s="545"/>
      <c r="BG31" s="545"/>
      <c r="BH31" s="545"/>
      <c r="BI31" s="545"/>
      <c r="BJ31" s="545"/>
      <c r="BK31" s="545"/>
      <c r="BL31" s="545"/>
    </row>
    <row r="32" spans="1:64" s="504" customFormat="1" x14ac:dyDescent="0.25">
      <c r="A32" s="249"/>
      <c r="B32" s="254" t="s">
        <v>3429</v>
      </c>
      <c r="C32" s="505">
        <f t="shared" si="10"/>
        <v>33</v>
      </c>
      <c r="D32" s="545">
        <v>25</v>
      </c>
      <c r="E32" s="545"/>
      <c r="F32" s="545"/>
      <c r="G32" s="545"/>
      <c r="H32" s="545"/>
      <c r="I32" s="545"/>
      <c r="J32" s="545"/>
      <c r="K32" s="545"/>
      <c r="L32" s="545"/>
      <c r="M32" s="545"/>
      <c r="N32" s="545"/>
      <c r="O32" s="545"/>
      <c r="P32" s="545">
        <v>3</v>
      </c>
      <c r="Q32" s="545"/>
      <c r="R32" s="545"/>
      <c r="S32" s="545"/>
      <c r="T32" s="545"/>
      <c r="U32" s="545"/>
      <c r="V32" s="545"/>
      <c r="W32" s="545"/>
      <c r="X32" s="545"/>
      <c r="Y32" s="545"/>
      <c r="Z32" s="545"/>
      <c r="AA32" s="545"/>
      <c r="AB32" s="545"/>
      <c r="AC32" s="545">
        <v>3</v>
      </c>
      <c r="AD32" s="545"/>
      <c r="AE32" s="545"/>
      <c r="AF32" s="545"/>
      <c r="AG32" s="545"/>
      <c r="AH32" s="545"/>
      <c r="AI32" s="545"/>
      <c r="AJ32" s="545"/>
      <c r="AK32" s="545"/>
      <c r="AL32" s="545"/>
      <c r="AM32" s="545"/>
      <c r="AN32" s="545"/>
      <c r="AO32" s="545"/>
      <c r="AP32" s="545"/>
      <c r="AQ32" s="545"/>
      <c r="AR32" s="545"/>
      <c r="AS32" s="545"/>
      <c r="AT32" s="545"/>
      <c r="AU32" s="545"/>
      <c r="AV32" s="545"/>
      <c r="AW32" s="545"/>
      <c r="AX32" s="545"/>
      <c r="AY32" s="545"/>
      <c r="AZ32" s="545"/>
      <c r="BA32" s="545"/>
      <c r="BB32" s="545"/>
      <c r="BC32" s="545"/>
      <c r="BD32" s="545"/>
      <c r="BE32" s="545">
        <v>2</v>
      </c>
      <c r="BF32" s="545"/>
      <c r="BG32" s="545"/>
      <c r="BH32" s="545"/>
      <c r="BI32" s="545"/>
      <c r="BJ32" s="545"/>
      <c r="BK32" s="545"/>
      <c r="BL32" s="545"/>
    </row>
    <row r="33" spans="1:64" s="504" customFormat="1" x14ac:dyDescent="0.25">
      <c r="A33" s="249"/>
      <c r="B33" s="256" t="s">
        <v>3430</v>
      </c>
      <c r="C33" s="505">
        <f t="shared" si="10"/>
        <v>38</v>
      </c>
      <c r="D33" s="545">
        <v>20</v>
      </c>
      <c r="E33" s="545"/>
      <c r="F33" s="545"/>
      <c r="G33" s="545"/>
      <c r="H33" s="545">
        <v>8</v>
      </c>
      <c r="I33" s="545"/>
      <c r="J33" s="545"/>
      <c r="K33" s="545"/>
      <c r="L33" s="545"/>
      <c r="M33" s="545"/>
      <c r="N33" s="545"/>
      <c r="O33" s="545"/>
      <c r="P33" s="545">
        <v>3</v>
      </c>
      <c r="Q33" s="545"/>
      <c r="R33" s="545"/>
      <c r="S33" s="545"/>
      <c r="T33" s="545"/>
      <c r="U33" s="545"/>
      <c r="V33" s="545"/>
      <c r="W33" s="545"/>
      <c r="X33" s="545"/>
      <c r="Y33" s="545"/>
      <c r="Z33" s="545"/>
      <c r="AA33" s="545"/>
      <c r="AB33" s="545"/>
      <c r="AC33" s="545">
        <v>6</v>
      </c>
      <c r="AD33" s="545"/>
      <c r="AE33" s="545">
        <v>1</v>
      </c>
      <c r="AF33" s="545"/>
      <c r="AG33" s="545"/>
      <c r="AH33" s="545"/>
      <c r="AI33" s="545"/>
      <c r="AJ33" s="545"/>
      <c r="AK33" s="545"/>
      <c r="AL33" s="545"/>
      <c r="AM33" s="545"/>
      <c r="AN33" s="545"/>
      <c r="AO33" s="545"/>
      <c r="AP33" s="545"/>
      <c r="AQ33" s="545"/>
      <c r="AR33" s="545"/>
      <c r="AS33" s="545"/>
      <c r="AT33" s="545"/>
      <c r="AU33" s="545"/>
      <c r="AV33" s="545"/>
      <c r="AW33" s="545"/>
      <c r="AX33" s="545"/>
      <c r="AY33" s="545"/>
      <c r="AZ33" s="545"/>
      <c r="BA33" s="545"/>
      <c r="BB33" s="545"/>
      <c r="BC33" s="545"/>
      <c r="BD33" s="545"/>
      <c r="BE33" s="545"/>
      <c r="BF33" s="545"/>
      <c r="BG33" s="545"/>
      <c r="BH33" s="545"/>
      <c r="BI33" s="545"/>
      <c r="BJ33" s="545"/>
      <c r="BK33" s="545"/>
      <c r="BL33" s="545"/>
    </row>
    <row r="34" spans="1:64" s="504" customFormat="1" x14ac:dyDescent="0.25">
      <c r="A34" s="258"/>
      <c r="B34" s="491" t="s">
        <v>3432</v>
      </c>
      <c r="C34" s="497">
        <f t="shared" ref="C34:X34" si="11">SUM(C35:C36)</f>
        <v>81</v>
      </c>
      <c r="D34" s="535">
        <f t="shared" si="11"/>
        <v>25</v>
      </c>
      <c r="E34" s="535">
        <f t="shared" si="11"/>
        <v>10</v>
      </c>
      <c r="F34" s="535">
        <f t="shared" si="11"/>
        <v>0</v>
      </c>
      <c r="G34" s="535">
        <f t="shared" si="11"/>
        <v>0</v>
      </c>
      <c r="H34" s="535">
        <f t="shared" si="11"/>
        <v>1</v>
      </c>
      <c r="I34" s="535">
        <f t="shared" si="11"/>
        <v>0</v>
      </c>
      <c r="J34" s="535">
        <f t="shared" si="11"/>
        <v>0</v>
      </c>
      <c r="K34" s="535">
        <f t="shared" si="11"/>
        <v>0</v>
      </c>
      <c r="L34" s="535">
        <f t="shared" si="11"/>
        <v>0</v>
      </c>
      <c r="M34" s="535">
        <f t="shared" si="11"/>
        <v>0</v>
      </c>
      <c r="N34" s="535">
        <f t="shared" si="11"/>
        <v>0</v>
      </c>
      <c r="O34" s="535">
        <f t="shared" si="11"/>
        <v>0</v>
      </c>
      <c r="P34" s="535">
        <f t="shared" si="11"/>
        <v>0</v>
      </c>
      <c r="Q34" s="535">
        <f t="shared" si="11"/>
        <v>0</v>
      </c>
      <c r="R34" s="535">
        <f t="shared" si="11"/>
        <v>0</v>
      </c>
      <c r="S34" s="535">
        <f t="shared" si="11"/>
        <v>20</v>
      </c>
      <c r="T34" s="535">
        <f t="shared" si="11"/>
        <v>0</v>
      </c>
      <c r="U34" s="535">
        <f t="shared" si="11"/>
        <v>0</v>
      </c>
      <c r="V34" s="535">
        <f t="shared" si="11"/>
        <v>0</v>
      </c>
      <c r="W34" s="535">
        <f t="shared" si="11"/>
        <v>0</v>
      </c>
      <c r="X34" s="535">
        <f t="shared" si="11"/>
        <v>0</v>
      </c>
      <c r="Y34" s="535">
        <f t="shared" ref="Y34:BL34" si="12">SUM(Y35:Y36)</f>
        <v>0</v>
      </c>
      <c r="Z34" s="535">
        <f t="shared" ref="Z34:BD34" si="13">SUM(Z35:Z36)</f>
        <v>0</v>
      </c>
      <c r="AA34" s="535">
        <f t="shared" si="13"/>
        <v>0</v>
      </c>
      <c r="AB34" s="535">
        <f t="shared" si="13"/>
        <v>0</v>
      </c>
      <c r="AC34" s="535">
        <f t="shared" si="13"/>
        <v>0</v>
      </c>
      <c r="AD34" s="535">
        <f t="shared" si="13"/>
        <v>0</v>
      </c>
      <c r="AE34" s="535">
        <f t="shared" si="13"/>
        <v>0</v>
      </c>
      <c r="AF34" s="535">
        <f t="shared" si="13"/>
        <v>0</v>
      </c>
      <c r="AG34" s="535">
        <f t="shared" si="13"/>
        <v>0</v>
      </c>
      <c r="AH34" s="535">
        <f t="shared" si="13"/>
        <v>0</v>
      </c>
      <c r="AI34" s="535">
        <f t="shared" si="13"/>
        <v>0</v>
      </c>
      <c r="AJ34" s="535">
        <f t="shared" si="13"/>
        <v>0</v>
      </c>
      <c r="AK34" s="535">
        <f t="shared" si="13"/>
        <v>0</v>
      </c>
      <c r="AL34" s="535">
        <f t="shared" si="13"/>
        <v>0</v>
      </c>
      <c r="AM34" s="535">
        <f t="shared" si="13"/>
        <v>12</v>
      </c>
      <c r="AN34" s="535">
        <f t="shared" si="13"/>
        <v>0</v>
      </c>
      <c r="AO34" s="535">
        <f t="shared" si="13"/>
        <v>5</v>
      </c>
      <c r="AP34" s="535">
        <f t="shared" si="13"/>
        <v>0</v>
      </c>
      <c r="AQ34" s="535">
        <f t="shared" si="13"/>
        <v>0</v>
      </c>
      <c r="AR34" s="535">
        <f t="shared" si="13"/>
        <v>0</v>
      </c>
      <c r="AS34" s="535">
        <f t="shared" si="13"/>
        <v>0</v>
      </c>
      <c r="AT34" s="535">
        <f t="shared" si="13"/>
        <v>0</v>
      </c>
      <c r="AU34" s="535">
        <f t="shared" si="13"/>
        <v>0</v>
      </c>
      <c r="AV34" s="535">
        <f t="shared" si="13"/>
        <v>0</v>
      </c>
      <c r="AW34" s="535">
        <f t="shared" si="13"/>
        <v>0</v>
      </c>
      <c r="AX34" s="535">
        <f t="shared" si="13"/>
        <v>0</v>
      </c>
      <c r="AY34" s="535">
        <f t="shared" si="13"/>
        <v>0</v>
      </c>
      <c r="AZ34" s="535">
        <f t="shared" si="13"/>
        <v>0</v>
      </c>
      <c r="BA34" s="535">
        <f t="shared" si="13"/>
        <v>5</v>
      </c>
      <c r="BB34" s="535">
        <f t="shared" si="13"/>
        <v>1</v>
      </c>
      <c r="BC34" s="535">
        <f t="shared" si="13"/>
        <v>0</v>
      </c>
      <c r="BD34" s="535">
        <f t="shared" si="13"/>
        <v>0</v>
      </c>
      <c r="BE34" s="535">
        <f t="shared" si="12"/>
        <v>0</v>
      </c>
      <c r="BF34" s="535">
        <f t="shared" si="12"/>
        <v>2</v>
      </c>
      <c r="BG34" s="535">
        <f>SUM(BG35:BG36)</f>
        <v>0</v>
      </c>
      <c r="BH34" s="535">
        <f>SUM(BH35:BH36)</f>
        <v>0</v>
      </c>
      <c r="BI34" s="535">
        <f>SUM(BI35:BI36)</f>
        <v>0</v>
      </c>
      <c r="BJ34" s="535">
        <f t="shared" si="12"/>
        <v>0</v>
      </c>
      <c r="BK34" s="535">
        <f>SUM(BK35:BK36)</f>
        <v>0</v>
      </c>
      <c r="BL34" s="535">
        <f t="shared" si="12"/>
        <v>0</v>
      </c>
    </row>
    <row r="35" spans="1:64" s="504" customFormat="1" x14ac:dyDescent="0.25">
      <c r="A35" s="258"/>
      <c r="B35" s="259" t="s">
        <v>3431</v>
      </c>
      <c r="C35" s="506">
        <f>SUM(D35:BL35)</f>
        <v>65</v>
      </c>
      <c r="D35" s="545">
        <v>10</v>
      </c>
      <c r="E35" s="545">
        <v>10</v>
      </c>
      <c r="F35" s="545"/>
      <c r="G35" s="545"/>
      <c r="H35" s="545"/>
      <c r="I35" s="545"/>
      <c r="J35" s="545"/>
      <c r="K35" s="545"/>
      <c r="L35" s="545"/>
      <c r="M35" s="545"/>
      <c r="N35" s="545"/>
      <c r="O35" s="545"/>
      <c r="P35" s="545"/>
      <c r="Q35" s="545"/>
      <c r="R35" s="545"/>
      <c r="S35" s="545">
        <v>20</v>
      </c>
      <c r="T35" s="545"/>
      <c r="U35" s="545"/>
      <c r="V35" s="545"/>
      <c r="W35" s="545"/>
      <c r="X35" s="545"/>
      <c r="Y35" s="545"/>
      <c r="Z35" s="545"/>
      <c r="AA35" s="545"/>
      <c r="AB35" s="545"/>
      <c r="AC35" s="545"/>
      <c r="AD35" s="545"/>
      <c r="AE35" s="545"/>
      <c r="AF35" s="545"/>
      <c r="AG35" s="545"/>
      <c r="AH35" s="545"/>
      <c r="AI35" s="545"/>
      <c r="AJ35" s="545"/>
      <c r="AK35" s="545"/>
      <c r="AL35" s="545"/>
      <c r="AM35" s="545">
        <v>12</v>
      </c>
      <c r="AN35" s="545"/>
      <c r="AO35" s="545">
        <v>5</v>
      </c>
      <c r="AP35" s="545"/>
      <c r="AQ35" s="545"/>
      <c r="AR35" s="545"/>
      <c r="AS35" s="545"/>
      <c r="AT35" s="545"/>
      <c r="AU35" s="545"/>
      <c r="AV35" s="545"/>
      <c r="AW35" s="545"/>
      <c r="AX35" s="545"/>
      <c r="AY35" s="545"/>
      <c r="AZ35" s="545"/>
      <c r="BA35" s="545">
        <v>5</v>
      </c>
      <c r="BB35" s="545">
        <v>1</v>
      </c>
      <c r="BC35" s="545"/>
      <c r="BD35" s="545"/>
      <c r="BE35" s="545"/>
      <c r="BF35" s="545">
        <v>2</v>
      </c>
      <c r="BG35" s="545"/>
      <c r="BH35" s="545"/>
      <c r="BI35" s="545"/>
      <c r="BJ35" s="545"/>
      <c r="BK35" s="545"/>
      <c r="BL35" s="545"/>
    </row>
    <row r="36" spans="1:64" s="504" customFormat="1" x14ac:dyDescent="0.25">
      <c r="A36" s="258"/>
      <c r="B36" s="259" t="s">
        <v>3433</v>
      </c>
      <c r="C36" s="506">
        <f>SUM(D36:BL36)</f>
        <v>16</v>
      </c>
      <c r="D36" s="545">
        <v>15</v>
      </c>
      <c r="E36" s="545"/>
      <c r="F36" s="545"/>
      <c r="G36" s="545"/>
      <c r="H36" s="545">
        <v>1</v>
      </c>
      <c r="I36" s="545"/>
      <c r="J36" s="545"/>
      <c r="K36" s="545"/>
      <c r="L36" s="545"/>
      <c r="M36" s="545"/>
      <c r="N36" s="545"/>
      <c r="O36" s="545"/>
      <c r="P36" s="545"/>
      <c r="Q36" s="545"/>
      <c r="R36" s="545"/>
      <c r="S36" s="545"/>
      <c r="T36" s="545"/>
      <c r="U36" s="545"/>
      <c r="V36" s="545"/>
      <c r="W36" s="545"/>
      <c r="X36" s="545"/>
      <c r="Y36" s="545"/>
      <c r="Z36" s="545"/>
      <c r="AA36" s="545"/>
      <c r="AB36" s="545"/>
      <c r="AC36" s="545"/>
      <c r="AD36" s="545"/>
      <c r="AE36" s="545"/>
      <c r="AF36" s="545"/>
      <c r="AG36" s="545"/>
      <c r="AH36" s="545"/>
      <c r="AI36" s="545"/>
      <c r="AJ36" s="545"/>
      <c r="AK36" s="545"/>
      <c r="AL36" s="545"/>
      <c r="AM36" s="545"/>
      <c r="AN36" s="545"/>
      <c r="AO36" s="545"/>
      <c r="AP36" s="545"/>
      <c r="AQ36" s="545"/>
      <c r="AR36" s="545"/>
      <c r="AS36" s="545"/>
      <c r="AT36" s="545"/>
      <c r="AU36" s="545"/>
      <c r="AV36" s="545"/>
      <c r="AW36" s="545"/>
      <c r="AX36" s="545"/>
      <c r="AY36" s="545"/>
      <c r="AZ36" s="545"/>
      <c r="BA36" s="545"/>
      <c r="BB36" s="545"/>
      <c r="BC36" s="545"/>
      <c r="BD36" s="545"/>
      <c r="BE36" s="545"/>
      <c r="BF36" s="545"/>
      <c r="BG36" s="545"/>
      <c r="BH36" s="545"/>
      <c r="BI36" s="545"/>
      <c r="BJ36" s="545"/>
      <c r="BK36" s="545"/>
      <c r="BL36" s="545"/>
    </row>
    <row r="37" spans="1:64" s="504" customFormat="1" x14ac:dyDescent="0.25">
      <c r="A37" s="260"/>
      <c r="B37" s="492" t="s">
        <v>3434</v>
      </c>
      <c r="C37" s="498">
        <f t="shared" ref="C37:X37" si="14">SUM(C38:C43)</f>
        <v>111</v>
      </c>
      <c r="D37" s="536">
        <f t="shared" si="14"/>
        <v>0</v>
      </c>
      <c r="E37" s="536">
        <f t="shared" si="14"/>
        <v>0</v>
      </c>
      <c r="F37" s="536">
        <f t="shared" si="14"/>
        <v>0</v>
      </c>
      <c r="G37" s="536">
        <f t="shared" si="14"/>
        <v>111</v>
      </c>
      <c r="H37" s="536">
        <f t="shared" si="14"/>
        <v>0</v>
      </c>
      <c r="I37" s="536">
        <f t="shared" si="14"/>
        <v>0</v>
      </c>
      <c r="J37" s="536">
        <f t="shared" si="14"/>
        <v>0</v>
      </c>
      <c r="K37" s="536">
        <f t="shared" si="14"/>
        <v>0</v>
      </c>
      <c r="L37" s="536">
        <f t="shared" si="14"/>
        <v>0</v>
      </c>
      <c r="M37" s="536">
        <f t="shared" si="14"/>
        <v>0</v>
      </c>
      <c r="N37" s="536">
        <f t="shared" si="14"/>
        <v>0</v>
      </c>
      <c r="O37" s="536">
        <f t="shared" si="14"/>
        <v>0</v>
      </c>
      <c r="P37" s="536">
        <f t="shared" si="14"/>
        <v>0</v>
      </c>
      <c r="Q37" s="536">
        <f t="shared" si="14"/>
        <v>0</v>
      </c>
      <c r="R37" s="536">
        <f t="shared" si="14"/>
        <v>0</v>
      </c>
      <c r="S37" s="536">
        <f t="shared" si="14"/>
        <v>0</v>
      </c>
      <c r="T37" s="536">
        <f t="shared" si="14"/>
        <v>0</v>
      </c>
      <c r="U37" s="536">
        <f t="shared" si="14"/>
        <v>0</v>
      </c>
      <c r="V37" s="536">
        <f t="shared" si="14"/>
        <v>0</v>
      </c>
      <c r="W37" s="536">
        <f t="shared" si="14"/>
        <v>0</v>
      </c>
      <c r="X37" s="536">
        <f t="shared" si="14"/>
        <v>0</v>
      </c>
      <c r="Y37" s="536">
        <f t="shared" ref="Y37:BL37" si="15">SUM(Y38:Y43)</f>
        <v>0</v>
      </c>
      <c r="Z37" s="536">
        <f t="shared" ref="Z37:BD37" si="16">SUM(Z38:Z43)</f>
        <v>0</v>
      </c>
      <c r="AA37" s="536">
        <f t="shared" si="16"/>
        <v>0</v>
      </c>
      <c r="AB37" s="536">
        <f t="shared" si="16"/>
        <v>0</v>
      </c>
      <c r="AC37" s="536">
        <f t="shared" si="16"/>
        <v>0</v>
      </c>
      <c r="AD37" s="536">
        <f t="shared" si="16"/>
        <v>0</v>
      </c>
      <c r="AE37" s="536">
        <f t="shared" si="16"/>
        <v>0</v>
      </c>
      <c r="AF37" s="536">
        <f t="shared" si="16"/>
        <v>0</v>
      </c>
      <c r="AG37" s="536">
        <f t="shared" si="16"/>
        <v>0</v>
      </c>
      <c r="AH37" s="536">
        <f t="shared" si="16"/>
        <v>0</v>
      </c>
      <c r="AI37" s="536">
        <f t="shared" si="16"/>
        <v>0</v>
      </c>
      <c r="AJ37" s="536">
        <f t="shared" si="16"/>
        <v>0</v>
      </c>
      <c r="AK37" s="536">
        <f t="shared" si="16"/>
        <v>0</v>
      </c>
      <c r="AL37" s="536">
        <f t="shared" si="16"/>
        <v>0</v>
      </c>
      <c r="AM37" s="536">
        <f t="shared" si="16"/>
        <v>0</v>
      </c>
      <c r="AN37" s="536">
        <f t="shared" si="16"/>
        <v>0</v>
      </c>
      <c r="AO37" s="536">
        <f t="shared" si="16"/>
        <v>0</v>
      </c>
      <c r="AP37" s="536">
        <f t="shared" si="16"/>
        <v>0</v>
      </c>
      <c r="AQ37" s="536">
        <f t="shared" si="16"/>
        <v>0</v>
      </c>
      <c r="AR37" s="536">
        <f t="shared" si="16"/>
        <v>0</v>
      </c>
      <c r="AS37" s="536">
        <f t="shared" si="16"/>
        <v>0</v>
      </c>
      <c r="AT37" s="536">
        <f t="shared" si="16"/>
        <v>0</v>
      </c>
      <c r="AU37" s="536">
        <f t="shared" si="16"/>
        <v>0</v>
      </c>
      <c r="AV37" s="536">
        <f t="shared" si="16"/>
        <v>0</v>
      </c>
      <c r="AW37" s="536">
        <f t="shared" si="16"/>
        <v>0</v>
      </c>
      <c r="AX37" s="536">
        <f t="shared" si="16"/>
        <v>0</v>
      </c>
      <c r="AY37" s="536">
        <f t="shared" si="16"/>
        <v>0</v>
      </c>
      <c r="AZ37" s="536">
        <f t="shared" si="16"/>
        <v>0</v>
      </c>
      <c r="BA37" s="536">
        <f t="shared" si="16"/>
        <v>0</v>
      </c>
      <c r="BB37" s="536">
        <f t="shared" si="16"/>
        <v>0</v>
      </c>
      <c r="BC37" s="536">
        <f t="shared" si="16"/>
        <v>0</v>
      </c>
      <c r="BD37" s="536">
        <f t="shared" si="16"/>
        <v>0</v>
      </c>
      <c r="BE37" s="536">
        <f t="shared" si="15"/>
        <v>0</v>
      </c>
      <c r="BF37" s="536">
        <f t="shared" si="15"/>
        <v>0</v>
      </c>
      <c r="BG37" s="536">
        <f>SUM(BG38:BG43)</f>
        <v>0</v>
      </c>
      <c r="BH37" s="536">
        <f>SUM(BH38:BH43)</f>
        <v>0</v>
      </c>
      <c r="BI37" s="536">
        <f>SUM(BI38:BI43)</f>
        <v>0</v>
      </c>
      <c r="BJ37" s="536">
        <f t="shared" si="15"/>
        <v>0</v>
      </c>
      <c r="BK37" s="536">
        <f>SUM(BK38:BK43)</f>
        <v>0</v>
      </c>
      <c r="BL37" s="536">
        <f t="shared" si="15"/>
        <v>0</v>
      </c>
    </row>
    <row r="38" spans="1:64" s="504" customFormat="1" x14ac:dyDescent="0.25">
      <c r="A38" s="261"/>
      <c r="B38" s="259" t="s">
        <v>3435</v>
      </c>
      <c r="C38" s="506">
        <f>SUM(D38:BL38)</f>
        <v>31</v>
      </c>
      <c r="D38" s="545"/>
      <c r="E38" s="545"/>
      <c r="F38" s="545"/>
      <c r="G38" s="545">
        <v>31</v>
      </c>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545"/>
      <c r="AN38" s="545"/>
      <c r="AO38" s="545"/>
      <c r="AP38" s="545"/>
      <c r="AQ38" s="545"/>
      <c r="AR38" s="545"/>
      <c r="AS38" s="545"/>
      <c r="AT38" s="545"/>
      <c r="AU38" s="545"/>
      <c r="AV38" s="545"/>
      <c r="AW38" s="545"/>
      <c r="AX38" s="545"/>
      <c r="AY38" s="545"/>
      <c r="AZ38" s="545"/>
      <c r="BA38" s="545"/>
      <c r="BB38" s="545"/>
      <c r="BC38" s="545"/>
      <c r="BD38" s="545"/>
      <c r="BE38" s="545"/>
      <c r="BF38" s="545"/>
      <c r="BG38" s="545"/>
      <c r="BH38" s="545"/>
      <c r="BI38" s="545"/>
      <c r="BJ38" s="545"/>
      <c r="BK38" s="545"/>
      <c r="BL38" s="545"/>
    </row>
    <row r="39" spans="1:64" s="504" customFormat="1" x14ac:dyDescent="0.25">
      <c r="A39" s="261"/>
      <c r="B39" s="259" t="s">
        <v>3436</v>
      </c>
      <c r="C39" s="506">
        <f t="shared" ref="C39:C43" si="17">SUM(D39:BL39)</f>
        <v>27</v>
      </c>
      <c r="D39" s="545"/>
      <c r="E39" s="545"/>
      <c r="F39" s="545"/>
      <c r="G39" s="545">
        <v>27</v>
      </c>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545"/>
      <c r="AV39" s="545"/>
      <c r="AW39" s="545"/>
      <c r="AX39" s="545"/>
      <c r="AY39" s="545"/>
      <c r="AZ39" s="545"/>
      <c r="BA39" s="545"/>
      <c r="BB39" s="545"/>
      <c r="BC39" s="545"/>
      <c r="BD39" s="545"/>
      <c r="BE39" s="545"/>
      <c r="BF39" s="545"/>
      <c r="BG39" s="545"/>
      <c r="BH39" s="545"/>
      <c r="BI39" s="545"/>
      <c r="BJ39" s="545"/>
      <c r="BK39" s="545"/>
      <c r="BL39" s="545"/>
    </row>
    <row r="40" spans="1:64" s="504" customFormat="1" x14ac:dyDescent="0.25">
      <c r="A40" s="261"/>
      <c r="B40" s="259" t="s">
        <v>3437</v>
      </c>
      <c r="C40" s="506">
        <f t="shared" si="17"/>
        <v>6</v>
      </c>
      <c r="D40" s="545"/>
      <c r="E40" s="545"/>
      <c r="F40" s="545"/>
      <c r="G40" s="545">
        <v>6</v>
      </c>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545"/>
      <c r="AV40" s="545"/>
      <c r="AW40" s="545"/>
      <c r="AX40" s="545"/>
      <c r="AY40" s="545"/>
      <c r="AZ40" s="545"/>
      <c r="BA40" s="545"/>
      <c r="BB40" s="545"/>
      <c r="BC40" s="545"/>
      <c r="BD40" s="545"/>
      <c r="BE40" s="545"/>
      <c r="BF40" s="545"/>
      <c r="BG40" s="545"/>
      <c r="BH40" s="545"/>
      <c r="BI40" s="545"/>
      <c r="BJ40" s="545"/>
      <c r="BK40" s="545"/>
      <c r="BL40" s="545"/>
    </row>
    <row r="41" spans="1:64" s="504" customFormat="1" x14ac:dyDescent="0.25">
      <c r="A41" s="261"/>
      <c r="B41" s="262" t="s">
        <v>3438</v>
      </c>
      <c r="C41" s="506">
        <f t="shared" si="17"/>
        <v>14</v>
      </c>
      <c r="D41" s="545"/>
      <c r="E41" s="545"/>
      <c r="F41" s="545"/>
      <c r="G41" s="545">
        <v>14</v>
      </c>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c r="AU41" s="545"/>
      <c r="AV41" s="545"/>
      <c r="AW41" s="545"/>
      <c r="AX41" s="545"/>
      <c r="AY41" s="545"/>
      <c r="AZ41" s="545"/>
      <c r="BA41" s="545"/>
      <c r="BB41" s="545"/>
      <c r="BC41" s="545"/>
      <c r="BD41" s="545"/>
      <c r="BE41" s="545"/>
      <c r="BF41" s="545"/>
      <c r="BG41" s="545"/>
      <c r="BH41" s="545"/>
      <c r="BI41" s="545"/>
      <c r="BJ41" s="545"/>
      <c r="BK41" s="545"/>
      <c r="BL41" s="545"/>
    </row>
    <row r="42" spans="1:64" s="504" customFormat="1" x14ac:dyDescent="0.25">
      <c r="A42" s="261"/>
      <c r="B42" s="262" t="s">
        <v>3439</v>
      </c>
      <c r="C42" s="506">
        <f t="shared" si="17"/>
        <v>13</v>
      </c>
      <c r="D42" s="545"/>
      <c r="E42" s="545"/>
      <c r="F42" s="545"/>
      <c r="G42" s="545">
        <v>13</v>
      </c>
      <c r="H42" s="545"/>
      <c r="I42" s="545"/>
      <c r="J42" s="545"/>
      <c r="K42" s="545"/>
      <c r="L42" s="545"/>
      <c r="M42" s="545"/>
      <c r="N42" s="545"/>
      <c r="O42" s="545"/>
      <c r="P42" s="545"/>
      <c r="Q42" s="545"/>
      <c r="R42" s="545"/>
      <c r="S42" s="545"/>
      <c r="T42" s="545"/>
      <c r="U42" s="545"/>
      <c r="V42" s="545"/>
      <c r="W42" s="545"/>
      <c r="X42" s="545"/>
      <c r="Y42" s="545"/>
      <c r="Z42" s="545"/>
      <c r="AA42" s="545"/>
      <c r="AB42" s="545"/>
      <c r="AC42" s="545"/>
      <c r="AD42" s="545"/>
      <c r="AE42" s="545"/>
      <c r="AF42" s="545"/>
      <c r="AG42" s="545"/>
      <c r="AH42" s="545"/>
      <c r="AI42" s="545"/>
      <c r="AJ42" s="545"/>
      <c r="AK42" s="545"/>
      <c r="AL42" s="545"/>
      <c r="AM42" s="545"/>
      <c r="AN42" s="545"/>
      <c r="AO42" s="545"/>
      <c r="AP42" s="545"/>
      <c r="AQ42" s="545"/>
      <c r="AR42" s="545"/>
      <c r="AS42" s="545"/>
      <c r="AT42" s="545"/>
      <c r="AU42" s="545"/>
      <c r="AV42" s="545"/>
      <c r="AW42" s="545"/>
      <c r="AX42" s="545"/>
      <c r="AY42" s="545"/>
      <c r="AZ42" s="545"/>
      <c r="BA42" s="545"/>
      <c r="BB42" s="545"/>
      <c r="BC42" s="545"/>
      <c r="BD42" s="545"/>
      <c r="BE42" s="545"/>
      <c r="BF42" s="545"/>
      <c r="BG42" s="545"/>
      <c r="BH42" s="545"/>
      <c r="BI42" s="545"/>
      <c r="BJ42" s="545"/>
      <c r="BK42" s="545"/>
      <c r="BL42" s="545"/>
    </row>
    <row r="43" spans="1:64" s="504" customFormat="1" ht="15.75" thickBot="1" x14ac:dyDescent="0.3">
      <c r="A43" s="269"/>
      <c r="B43" s="263" t="s">
        <v>3440</v>
      </c>
      <c r="C43" s="507">
        <f t="shared" si="17"/>
        <v>20</v>
      </c>
      <c r="D43" s="546"/>
      <c r="E43" s="546"/>
      <c r="F43" s="546"/>
      <c r="G43" s="546">
        <v>20</v>
      </c>
      <c r="H43" s="546"/>
      <c r="I43" s="546"/>
      <c r="J43" s="546"/>
      <c r="K43" s="546"/>
      <c r="L43" s="546"/>
      <c r="M43" s="546"/>
      <c r="N43" s="546"/>
      <c r="O43" s="546"/>
      <c r="P43" s="546"/>
      <c r="Q43" s="546"/>
      <c r="R43" s="546"/>
      <c r="S43" s="546"/>
      <c r="T43" s="546"/>
      <c r="U43" s="546"/>
      <c r="V43" s="546"/>
      <c r="W43" s="546"/>
      <c r="X43" s="546"/>
      <c r="Y43" s="546"/>
      <c r="Z43" s="546"/>
      <c r="AA43" s="546"/>
      <c r="AB43" s="546"/>
      <c r="AC43" s="546"/>
      <c r="AD43" s="546"/>
      <c r="AE43" s="546"/>
      <c r="AF43" s="546"/>
      <c r="AG43" s="546"/>
      <c r="AH43" s="546"/>
      <c r="AI43" s="546"/>
      <c r="AJ43" s="546"/>
      <c r="AK43" s="546"/>
      <c r="AL43" s="546"/>
      <c r="AM43" s="546"/>
      <c r="AN43" s="546"/>
      <c r="AO43" s="546"/>
      <c r="AP43" s="546"/>
      <c r="AQ43" s="546"/>
      <c r="AR43" s="546"/>
      <c r="AS43" s="546"/>
      <c r="AT43" s="546"/>
      <c r="AU43" s="546"/>
      <c r="AV43" s="546"/>
      <c r="AW43" s="546"/>
      <c r="AX43" s="546"/>
      <c r="AY43" s="546"/>
      <c r="AZ43" s="546"/>
      <c r="BA43" s="546"/>
      <c r="BB43" s="546"/>
      <c r="BC43" s="546"/>
      <c r="BD43" s="546"/>
      <c r="BE43" s="546"/>
      <c r="BF43" s="546"/>
      <c r="BG43" s="546"/>
      <c r="BH43" s="546"/>
      <c r="BI43" s="546"/>
      <c r="BJ43" s="546"/>
      <c r="BK43" s="546"/>
      <c r="BL43" s="546"/>
    </row>
    <row r="44" spans="1:64" ht="15.75" thickBot="1" x14ac:dyDescent="0.3">
      <c r="B44" s="3"/>
      <c r="C44" s="499"/>
    </row>
    <row r="45" spans="1:64" ht="15" customHeight="1" thickBot="1" x14ac:dyDescent="0.3">
      <c r="B45" s="547" t="s">
        <v>3403</v>
      </c>
      <c r="C45" s="499"/>
    </row>
    <row r="46" spans="1:64" ht="15" customHeight="1" x14ac:dyDescent="0.25">
      <c r="B46" s="581" t="s">
        <v>3533</v>
      </c>
      <c r="C46" s="499"/>
    </row>
    <row r="47" spans="1:64" x14ac:dyDescent="0.25">
      <c r="B47" s="582"/>
      <c r="C47" s="499"/>
    </row>
    <row r="48" spans="1:64" x14ac:dyDescent="0.25">
      <c r="B48" s="582"/>
      <c r="C48" s="499"/>
    </row>
    <row r="49" spans="2:3" x14ac:dyDescent="0.25">
      <c r="B49" s="582"/>
      <c r="C49" s="499"/>
    </row>
    <row r="50" spans="2:3" x14ac:dyDescent="0.25">
      <c r="B50" s="582"/>
      <c r="C50" s="499"/>
    </row>
    <row r="51" spans="2:3" x14ac:dyDescent="0.25">
      <c r="B51" s="582"/>
      <c r="C51" s="499"/>
    </row>
    <row r="52" spans="2:3" x14ac:dyDescent="0.25">
      <c r="B52" s="582"/>
      <c r="C52" s="499"/>
    </row>
    <row r="53" spans="2:3" x14ac:dyDescent="0.25">
      <c r="B53" s="582"/>
      <c r="C53" s="499"/>
    </row>
    <row r="54" spans="2:3" ht="15.75" thickBot="1" x14ac:dyDescent="0.3">
      <c r="B54" s="583"/>
      <c r="C54" s="499"/>
    </row>
    <row r="55" spans="2:3" x14ac:dyDescent="0.25">
      <c r="B55" s="133"/>
      <c r="C55" s="499"/>
    </row>
    <row r="56" spans="2:3" x14ac:dyDescent="0.25">
      <c r="B56" s="133"/>
      <c r="C56" s="499"/>
    </row>
    <row r="57" spans="2:3" x14ac:dyDescent="0.25">
      <c r="B57" s="133"/>
      <c r="C57" s="499"/>
    </row>
    <row r="58" spans="2:3" x14ac:dyDescent="0.25">
      <c r="B58" s="133"/>
      <c r="C58" s="499"/>
    </row>
    <row r="59" spans="2:3" x14ac:dyDescent="0.25">
      <c r="B59" s="3"/>
      <c r="C59" s="499"/>
    </row>
    <row r="60" spans="2:3" x14ac:dyDescent="0.25">
      <c r="B60" s="3"/>
      <c r="C60" s="499"/>
    </row>
    <row r="61" spans="2:3" x14ac:dyDescent="0.25">
      <c r="B61" s="3"/>
      <c r="C61" s="499"/>
    </row>
    <row r="62" spans="2:3" x14ac:dyDescent="0.25">
      <c r="B62" s="3"/>
      <c r="C62" s="499"/>
    </row>
    <row r="63" spans="2:3" x14ac:dyDescent="0.25">
      <c r="B63" s="3"/>
      <c r="C63" s="499"/>
    </row>
    <row r="64" spans="2:3" x14ac:dyDescent="0.25">
      <c r="B64" s="3"/>
      <c r="C64" s="499"/>
    </row>
    <row r="65" spans="2:3" x14ac:dyDescent="0.25">
      <c r="B65" s="3"/>
      <c r="C65" s="499"/>
    </row>
    <row r="66" spans="2:3" x14ac:dyDescent="0.25">
      <c r="B66" s="3"/>
      <c r="C66" s="499"/>
    </row>
    <row r="67" spans="2:3" x14ac:dyDescent="0.25">
      <c r="B67" s="3"/>
      <c r="C67" s="499"/>
    </row>
    <row r="68" spans="2:3" x14ac:dyDescent="0.25">
      <c r="B68" s="3"/>
      <c r="C68" s="499"/>
    </row>
    <row r="69" spans="2:3" x14ac:dyDescent="0.25">
      <c r="B69" s="3"/>
      <c r="C69" s="499"/>
    </row>
    <row r="70" spans="2:3" x14ac:dyDescent="0.25">
      <c r="B70" s="3"/>
      <c r="C70" s="499"/>
    </row>
    <row r="71" spans="2:3" x14ac:dyDescent="0.25">
      <c r="B71" s="3"/>
      <c r="C71" s="499"/>
    </row>
    <row r="72" spans="2:3" x14ac:dyDescent="0.25">
      <c r="B72" s="3"/>
      <c r="C72" s="499"/>
    </row>
    <row r="73" spans="2:3" x14ac:dyDescent="0.25">
      <c r="B73" s="3"/>
      <c r="C73" s="499"/>
    </row>
    <row r="74" spans="2:3" x14ac:dyDescent="0.25">
      <c r="B74" s="3"/>
      <c r="C74" s="499"/>
    </row>
    <row r="75" spans="2:3" x14ac:dyDescent="0.25">
      <c r="B75" s="3"/>
      <c r="C75" s="499"/>
    </row>
    <row r="76" spans="2:3" x14ac:dyDescent="0.25">
      <c r="B76" s="3"/>
      <c r="C76" s="499"/>
    </row>
    <row r="77" spans="2:3" x14ac:dyDescent="0.25">
      <c r="B77" s="3"/>
      <c r="C77" s="499"/>
    </row>
    <row r="78" spans="2:3" x14ac:dyDescent="0.25">
      <c r="B78" s="3"/>
      <c r="C78" s="499"/>
    </row>
    <row r="79" spans="2:3" x14ac:dyDescent="0.25">
      <c r="B79" s="3"/>
      <c r="C79" s="499"/>
    </row>
    <row r="80" spans="2:3" x14ac:dyDescent="0.25">
      <c r="B80" s="3"/>
      <c r="C80" s="499"/>
    </row>
    <row r="81" spans="2:3" x14ac:dyDescent="0.25">
      <c r="B81" s="3"/>
      <c r="C81" s="499"/>
    </row>
    <row r="82" spans="2:3" x14ac:dyDescent="0.25">
      <c r="B82" s="3"/>
      <c r="C82" s="499"/>
    </row>
    <row r="83" spans="2:3" x14ac:dyDescent="0.25">
      <c r="B83" s="3"/>
      <c r="C83" s="499"/>
    </row>
    <row r="84" spans="2:3" x14ac:dyDescent="0.25">
      <c r="B84" s="3"/>
      <c r="C84" s="499"/>
    </row>
    <row r="85" spans="2:3" x14ac:dyDescent="0.25">
      <c r="B85" s="3"/>
      <c r="C85" s="499"/>
    </row>
    <row r="86" spans="2:3" x14ac:dyDescent="0.25">
      <c r="B86" s="3"/>
      <c r="C86" s="499"/>
    </row>
    <row r="87" spans="2:3" x14ac:dyDescent="0.25">
      <c r="B87" s="3"/>
      <c r="C87" s="499"/>
    </row>
    <row r="88" spans="2:3" x14ac:dyDescent="0.25">
      <c r="B88" s="3"/>
      <c r="C88" s="499"/>
    </row>
    <row r="89" spans="2:3" x14ac:dyDescent="0.25">
      <c r="B89" s="3"/>
      <c r="C89" s="499"/>
    </row>
    <row r="90" spans="2:3" x14ac:dyDescent="0.25">
      <c r="B90" s="3"/>
      <c r="C90" s="499"/>
    </row>
    <row r="91" spans="2:3" x14ac:dyDescent="0.25">
      <c r="B91" s="3"/>
      <c r="C91" s="499"/>
    </row>
    <row r="92" spans="2:3" x14ac:dyDescent="0.25">
      <c r="B92" s="3"/>
      <c r="C92" s="499"/>
    </row>
    <row r="93" spans="2:3" x14ac:dyDescent="0.25">
      <c r="B93" s="3"/>
      <c r="C93" s="499"/>
    </row>
    <row r="94" spans="2:3" x14ac:dyDescent="0.25">
      <c r="B94" s="3"/>
      <c r="C94" s="499"/>
    </row>
    <row r="95" spans="2:3" x14ac:dyDescent="0.25">
      <c r="B95" s="3"/>
      <c r="C95" s="499"/>
    </row>
    <row r="96" spans="2:3" x14ac:dyDescent="0.25">
      <c r="B96" s="3"/>
      <c r="C96" s="499"/>
    </row>
    <row r="97" spans="2:3" x14ac:dyDescent="0.25">
      <c r="B97" s="3"/>
      <c r="C97" s="499"/>
    </row>
    <row r="98" spans="2:3" x14ac:dyDescent="0.25">
      <c r="B98" s="3"/>
      <c r="C98" s="499"/>
    </row>
    <row r="99" spans="2:3" x14ac:dyDescent="0.25">
      <c r="B99" s="3"/>
      <c r="C99" s="499"/>
    </row>
    <row r="100" spans="2:3" x14ac:dyDescent="0.25">
      <c r="B100" s="3"/>
      <c r="C100" s="499"/>
    </row>
    <row r="101" spans="2:3" x14ac:dyDescent="0.25">
      <c r="B101" s="3"/>
      <c r="C101" s="499"/>
    </row>
    <row r="102" spans="2:3" x14ac:dyDescent="0.25">
      <c r="B102" s="3"/>
      <c r="C102" s="499"/>
    </row>
    <row r="103" spans="2:3" x14ac:dyDescent="0.25">
      <c r="B103" s="3"/>
      <c r="C103" s="499"/>
    </row>
    <row r="104" spans="2:3" x14ac:dyDescent="0.25">
      <c r="B104" s="3"/>
      <c r="C104" s="499"/>
    </row>
    <row r="105" spans="2:3" x14ac:dyDescent="0.25">
      <c r="B105" s="3"/>
      <c r="C105" s="499"/>
    </row>
    <row r="106" spans="2:3" x14ac:dyDescent="0.25">
      <c r="B106" s="3"/>
      <c r="C106" s="499"/>
    </row>
    <row r="107" spans="2:3" x14ac:dyDescent="0.25">
      <c r="B107" s="3"/>
      <c r="C107" s="499"/>
    </row>
    <row r="108" spans="2:3" x14ac:dyDescent="0.25">
      <c r="B108" s="3"/>
      <c r="C108" s="499"/>
    </row>
    <row r="109" spans="2:3" x14ac:dyDescent="0.25">
      <c r="B109" s="3"/>
      <c r="C109" s="499"/>
    </row>
    <row r="110" spans="2:3" x14ac:dyDescent="0.25">
      <c r="B110" s="3"/>
      <c r="C110" s="499"/>
    </row>
    <row r="111" spans="2:3" x14ac:dyDescent="0.25">
      <c r="B111" s="3"/>
      <c r="C111" s="499"/>
    </row>
    <row r="112" spans="2:3" x14ac:dyDescent="0.25">
      <c r="B112" s="3"/>
      <c r="C112" s="499"/>
    </row>
    <row r="113" spans="2:3" x14ac:dyDescent="0.25">
      <c r="B113" s="3"/>
      <c r="C113" s="499"/>
    </row>
    <row r="114" spans="2:3" x14ac:dyDescent="0.25">
      <c r="B114" s="3"/>
      <c r="C114" s="499"/>
    </row>
    <row r="115" spans="2:3" x14ac:dyDescent="0.25">
      <c r="B115" s="3"/>
      <c r="C115" s="499"/>
    </row>
    <row r="116" spans="2:3" x14ac:dyDescent="0.25">
      <c r="B116" s="3"/>
      <c r="C116" s="499"/>
    </row>
    <row r="117" spans="2:3" x14ac:dyDescent="0.25">
      <c r="B117" s="3"/>
      <c r="C117" s="499"/>
    </row>
    <row r="118" spans="2:3" x14ac:dyDescent="0.25">
      <c r="B118" s="3"/>
      <c r="C118" s="499"/>
    </row>
    <row r="119" spans="2:3" x14ac:dyDescent="0.25">
      <c r="B119" s="3"/>
      <c r="C119" s="499"/>
    </row>
    <row r="120" spans="2:3" x14ac:dyDescent="0.25">
      <c r="B120" s="3"/>
      <c r="C120" s="499"/>
    </row>
    <row r="121" spans="2:3" x14ac:dyDescent="0.25">
      <c r="B121" s="3"/>
      <c r="C121" s="499"/>
    </row>
    <row r="122" spans="2:3" x14ac:dyDescent="0.25">
      <c r="B122" s="3"/>
      <c r="C122" s="499"/>
    </row>
    <row r="123" spans="2:3" x14ac:dyDescent="0.25">
      <c r="B123" s="3"/>
      <c r="C123" s="499"/>
    </row>
    <row r="124" spans="2:3" x14ac:dyDescent="0.25">
      <c r="B124" s="3"/>
      <c r="C124" s="499"/>
    </row>
    <row r="125" spans="2:3" x14ac:dyDescent="0.25">
      <c r="B125" s="3"/>
      <c r="C125" s="499"/>
    </row>
    <row r="126" spans="2:3" x14ac:dyDescent="0.25">
      <c r="B126" s="3"/>
      <c r="C126" s="499"/>
    </row>
    <row r="127" spans="2:3" x14ac:dyDescent="0.25">
      <c r="B127" s="3"/>
      <c r="C127" s="499"/>
    </row>
    <row r="128" spans="2:3" x14ac:dyDescent="0.25">
      <c r="B128" s="3"/>
      <c r="C128" s="499"/>
    </row>
    <row r="129" spans="2:3" x14ac:dyDescent="0.25">
      <c r="B129" s="3"/>
      <c r="C129" s="499"/>
    </row>
    <row r="130" spans="2:3" x14ac:dyDescent="0.25">
      <c r="B130" s="3"/>
      <c r="C130" s="499"/>
    </row>
    <row r="131" spans="2:3" x14ac:dyDescent="0.25">
      <c r="B131" s="3"/>
      <c r="C131" s="499"/>
    </row>
    <row r="132" spans="2:3" x14ac:dyDescent="0.25">
      <c r="B132" s="3"/>
      <c r="C132" s="499"/>
    </row>
    <row r="133" spans="2:3" x14ac:dyDescent="0.25">
      <c r="B133" s="3"/>
      <c r="C133" s="499"/>
    </row>
    <row r="134" spans="2:3" x14ac:dyDescent="0.25">
      <c r="B134" s="3"/>
      <c r="C134" s="499"/>
    </row>
    <row r="135" spans="2:3" x14ac:dyDescent="0.25">
      <c r="B135" s="3"/>
      <c r="C135" s="499"/>
    </row>
    <row r="136" spans="2:3" x14ac:dyDescent="0.25">
      <c r="B136" s="3"/>
      <c r="C136" s="499"/>
    </row>
    <row r="137" spans="2:3" x14ac:dyDescent="0.25">
      <c r="B137" s="3"/>
      <c r="C137" s="499"/>
    </row>
    <row r="138" spans="2:3" x14ac:dyDescent="0.25">
      <c r="B138" s="3"/>
      <c r="C138" s="499"/>
    </row>
    <row r="139" spans="2:3" x14ac:dyDescent="0.25">
      <c r="B139" s="3"/>
      <c r="C139" s="499"/>
    </row>
    <row r="140" spans="2:3" x14ac:dyDescent="0.25">
      <c r="B140" s="3"/>
      <c r="C140" s="499"/>
    </row>
    <row r="141" spans="2:3" x14ac:dyDescent="0.25">
      <c r="B141" s="3"/>
      <c r="C141" s="499"/>
    </row>
    <row r="142" spans="2:3" x14ac:dyDescent="0.25">
      <c r="B142" s="3"/>
      <c r="C142" s="499"/>
    </row>
    <row r="143" spans="2:3" x14ac:dyDescent="0.25">
      <c r="B143" s="3"/>
      <c r="C143" s="499"/>
    </row>
    <row r="144" spans="2:3" x14ac:dyDescent="0.25">
      <c r="B144" s="3"/>
      <c r="C144" s="499"/>
    </row>
    <row r="145" spans="2:3" x14ac:dyDescent="0.25">
      <c r="B145" s="3"/>
      <c r="C145" s="499"/>
    </row>
    <row r="146" spans="2:3" x14ac:dyDescent="0.25">
      <c r="B146" s="3"/>
      <c r="C146" s="499"/>
    </row>
    <row r="147" spans="2:3" x14ac:dyDescent="0.25">
      <c r="B147" s="3"/>
      <c r="C147" s="499"/>
    </row>
    <row r="148" spans="2:3" x14ac:dyDescent="0.25">
      <c r="B148" s="3"/>
      <c r="C148" s="499"/>
    </row>
    <row r="149" spans="2:3" x14ac:dyDescent="0.25">
      <c r="B149" s="3"/>
      <c r="C149" s="499"/>
    </row>
    <row r="150" spans="2:3" x14ac:dyDescent="0.25">
      <c r="B150" s="3"/>
      <c r="C150" s="499"/>
    </row>
    <row r="151" spans="2:3" x14ac:dyDescent="0.25">
      <c r="B151" s="3"/>
      <c r="C151" s="499"/>
    </row>
    <row r="152" spans="2:3" x14ac:dyDescent="0.25">
      <c r="B152" s="3"/>
      <c r="C152" s="499"/>
    </row>
    <row r="153" spans="2:3" x14ac:dyDescent="0.25">
      <c r="B153" s="3"/>
      <c r="C153" s="499"/>
    </row>
    <row r="154" spans="2:3" x14ac:dyDescent="0.25">
      <c r="B154" s="3"/>
      <c r="C154" s="499"/>
    </row>
    <row r="155" spans="2:3" x14ac:dyDescent="0.25">
      <c r="B155" s="3"/>
      <c r="C155" s="499"/>
    </row>
    <row r="156" spans="2:3" x14ac:dyDescent="0.25">
      <c r="B156" s="3"/>
      <c r="C156" s="499"/>
    </row>
    <row r="157" spans="2:3" x14ac:dyDescent="0.25">
      <c r="B157" s="3"/>
      <c r="C157" s="499"/>
    </row>
    <row r="158" spans="2:3" x14ac:dyDescent="0.25">
      <c r="B158" s="3"/>
      <c r="C158" s="499"/>
    </row>
    <row r="159" spans="2:3" x14ac:dyDescent="0.25">
      <c r="B159" s="3"/>
      <c r="C159" s="499"/>
    </row>
    <row r="160" spans="2:3" x14ac:dyDescent="0.25">
      <c r="B160" s="3"/>
      <c r="C160" s="499"/>
    </row>
    <row r="161" spans="2:3" x14ac:dyDescent="0.25">
      <c r="B161" s="3"/>
      <c r="C161" s="499"/>
    </row>
    <row r="162" spans="2:3" x14ac:dyDescent="0.25">
      <c r="B162" s="3"/>
      <c r="C162" s="499"/>
    </row>
    <row r="163" spans="2:3" x14ac:dyDescent="0.25">
      <c r="B163" s="3"/>
      <c r="C163" s="499"/>
    </row>
    <row r="164" spans="2:3" x14ac:dyDescent="0.25">
      <c r="B164" s="3"/>
      <c r="C164" s="499"/>
    </row>
    <row r="165" spans="2:3" x14ac:dyDescent="0.25">
      <c r="B165" s="3"/>
      <c r="C165" s="499"/>
    </row>
    <row r="166" spans="2:3" x14ac:dyDescent="0.25">
      <c r="B166" s="3"/>
      <c r="C166" s="499"/>
    </row>
    <row r="167" spans="2:3" x14ac:dyDescent="0.25">
      <c r="B167" s="3"/>
      <c r="C167" s="499"/>
    </row>
    <row r="168" spans="2:3" x14ac:dyDescent="0.25">
      <c r="B168" s="3"/>
      <c r="C168" s="499"/>
    </row>
    <row r="169" spans="2:3" x14ac:dyDescent="0.25">
      <c r="B169" s="3"/>
      <c r="C169" s="499"/>
    </row>
    <row r="170" spans="2:3" x14ac:dyDescent="0.25">
      <c r="B170" s="3"/>
      <c r="C170" s="499"/>
    </row>
    <row r="171" spans="2:3" x14ac:dyDescent="0.25">
      <c r="B171" s="3"/>
      <c r="C171" s="499"/>
    </row>
    <row r="172" spans="2:3" x14ac:dyDescent="0.25">
      <c r="B172" s="3"/>
      <c r="C172" s="499"/>
    </row>
    <row r="173" spans="2:3" x14ac:dyDescent="0.25">
      <c r="B173" s="3"/>
      <c r="C173" s="499"/>
    </row>
    <row r="174" spans="2:3" x14ac:dyDescent="0.25">
      <c r="B174" s="3"/>
      <c r="C174" s="499"/>
    </row>
    <row r="175" spans="2:3" x14ac:dyDescent="0.25">
      <c r="B175" s="3"/>
      <c r="C175" s="499"/>
    </row>
    <row r="176" spans="2:3" x14ac:dyDescent="0.25">
      <c r="B176" s="3"/>
      <c r="C176" s="499"/>
    </row>
    <row r="177" spans="2:3" x14ac:dyDescent="0.25">
      <c r="B177" s="3"/>
      <c r="C177" s="499"/>
    </row>
    <row r="178" spans="2:3" x14ac:dyDescent="0.25">
      <c r="B178" s="3"/>
      <c r="C178" s="499"/>
    </row>
    <row r="179" spans="2:3" x14ac:dyDescent="0.25">
      <c r="B179" s="3"/>
      <c r="C179" s="499"/>
    </row>
    <row r="180" spans="2:3" x14ac:dyDescent="0.25">
      <c r="B180" s="3"/>
      <c r="C180" s="499"/>
    </row>
    <row r="181" spans="2:3" x14ac:dyDescent="0.25">
      <c r="B181" s="3"/>
      <c r="C181" s="499"/>
    </row>
    <row r="182" spans="2:3" x14ac:dyDescent="0.25">
      <c r="B182" s="3"/>
      <c r="C182" s="499"/>
    </row>
    <row r="183" spans="2:3" x14ac:dyDescent="0.25">
      <c r="B183" s="3"/>
      <c r="C183" s="499"/>
    </row>
    <row r="184" spans="2:3" x14ac:dyDescent="0.25">
      <c r="B184" s="3"/>
      <c r="C184" s="499"/>
    </row>
    <row r="185" spans="2:3" x14ac:dyDescent="0.25">
      <c r="B185" s="3"/>
      <c r="C185" s="499"/>
    </row>
    <row r="186" spans="2:3" x14ac:dyDescent="0.25">
      <c r="B186" s="3"/>
      <c r="C186" s="499"/>
    </row>
    <row r="187" spans="2:3" x14ac:dyDescent="0.25">
      <c r="B187" s="3"/>
      <c r="C187" s="499"/>
    </row>
    <row r="188" spans="2:3" x14ac:dyDescent="0.25">
      <c r="B188" s="3"/>
      <c r="C188" s="499"/>
    </row>
  </sheetData>
  <autoFilter ref="B3:BL3" xr:uid="{4FAFF31A-7EB4-4C0C-9EAF-D4E69058EE78}"/>
  <mergeCells count="4">
    <mergeCell ref="A1:B1"/>
    <mergeCell ref="G1:K1"/>
    <mergeCell ref="A2:K2"/>
    <mergeCell ref="B46:B54"/>
  </mergeCell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6C906-A81E-460C-B09F-80F73446E7E6}">
  <sheetPr>
    <tabColor theme="0" tint="-0.249977111117893"/>
  </sheetPr>
  <dimension ref="A1:D13"/>
  <sheetViews>
    <sheetView zoomScaleNormal="100" workbookViewId="0">
      <pane ySplit="2" topLeftCell="A3" activePane="bottomLeft" state="frozen"/>
      <selection pane="bottomLeft" activeCell="C9" sqref="C9"/>
    </sheetView>
  </sheetViews>
  <sheetFormatPr baseColWidth="10" defaultColWidth="11.42578125" defaultRowHeight="15" x14ac:dyDescent="0.25"/>
  <cols>
    <col min="1" max="1" width="4.5703125" style="3" bestFit="1" customWidth="1"/>
    <col min="2" max="2" width="21" style="3" bestFit="1" customWidth="1"/>
    <col min="3" max="3" width="121.7109375" style="3" customWidth="1"/>
    <col min="4" max="4" width="15.42578125" style="3" bestFit="1" customWidth="1"/>
    <col min="5" max="16384" width="11.42578125" style="3"/>
  </cols>
  <sheetData>
    <row r="1" spans="1:4" ht="27" customHeight="1" x14ac:dyDescent="0.25">
      <c r="A1" s="553"/>
      <c r="B1" s="553"/>
      <c r="C1" s="553"/>
      <c r="D1" s="2"/>
    </row>
    <row r="2" spans="1:4" ht="35.1" customHeight="1" x14ac:dyDescent="0.25">
      <c r="A2" s="552" t="s">
        <v>3361</v>
      </c>
      <c r="B2" s="552"/>
      <c r="C2" s="552"/>
    </row>
    <row r="3" spans="1:4" ht="30" x14ac:dyDescent="0.25">
      <c r="B3" s="7" t="s">
        <v>3362</v>
      </c>
      <c r="C3" s="4" t="s">
        <v>3363</v>
      </c>
    </row>
    <row r="4" spans="1:4" x14ac:dyDescent="0.25">
      <c r="B4" s="8" t="s">
        <v>3364</v>
      </c>
      <c r="C4" s="4" t="s">
        <v>3365</v>
      </c>
    </row>
    <row r="5" spans="1:4" ht="30" x14ac:dyDescent="0.25">
      <c r="B5" s="8" t="s">
        <v>3366</v>
      </c>
      <c r="C5" s="4" t="s">
        <v>3367</v>
      </c>
    </row>
    <row r="6" spans="1:4" ht="75" x14ac:dyDescent="0.25">
      <c r="B6" s="211" t="s">
        <v>3368</v>
      </c>
      <c r="C6" s="4" t="s">
        <v>3369</v>
      </c>
    </row>
    <row r="7" spans="1:4" ht="60" x14ac:dyDescent="0.25">
      <c r="A7" s="212" t="s">
        <v>79</v>
      </c>
      <c r="B7" s="211" t="s">
        <v>3370</v>
      </c>
      <c r="C7" s="4" t="s">
        <v>3371</v>
      </c>
    </row>
    <row r="8" spans="1:4" s="433" customFormat="1" ht="30" x14ac:dyDescent="0.25">
      <c r="B8" s="8" t="s">
        <v>3372</v>
      </c>
      <c r="C8" s="4" t="s">
        <v>3373</v>
      </c>
    </row>
    <row r="9" spans="1:4" ht="60" x14ac:dyDescent="0.25">
      <c r="B9" s="8" t="s">
        <v>3374</v>
      </c>
      <c r="C9" s="4" t="s">
        <v>3375</v>
      </c>
    </row>
    <row r="10" spans="1:4" ht="45" x14ac:dyDescent="0.25">
      <c r="A10" s="212" t="s">
        <v>79</v>
      </c>
      <c r="B10" s="8" t="s">
        <v>3376</v>
      </c>
      <c r="C10" s="4" t="s">
        <v>3393</v>
      </c>
    </row>
    <row r="11" spans="1:4" ht="30" x14ac:dyDescent="0.25">
      <c r="B11" s="9" t="s">
        <v>3377</v>
      </c>
      <c r="C11" s="4" t="s">
        <v>3381</v>
      </c>
    </row>
    <row r="12" spans="1:4" x14ac:dyDescent="0.25">
      <c r="B12" s="9" t="s">
        <v>3304</v>
      </c>
      <c r="C12" s="10" t="s">
        <v>3378</v>
      </c>
    </row>
    <row r="13" spans="1:4" x14ac:dyDescent="0.25">
      <c r="B13" s="5"/>
      <c r="C13" s="6"/>
    </row>
  </sheetData>
  <mergeCells count="2">
    <mergeCell ref="A1:C1"/>
    <mergeCell ref="A2:C2"/>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Themenpakete 2026</vt:lpstr>
      <vt:lpstr>ZS-Pakete 2026</vt:lpstr>
      <vt:lpstr>Lehrbuchpakete 2026 I</vt:lpstr>
      <vt:lpstr>Lehrbuch Titel + P&amp;C</vt:lpstr>
      <vt:lpstr>Subcribe to Open</vt:lpstr>
      <vt:lpstr>Inlibra-Verlage</vt:lpstr>
      <vt:lpstr>Verlage Themenpakete</vt:lpstr>
      <vt:lpstr>Konditionen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Riexinger, Melanie</dc:creator>
  <cp:keywords/>
  <dc:description/>
  <cp:lastModifiedBy>Riexinger, Melanie</cp:lastModifiedBy>
  <cp:revision/>
  <dcterms:created xsi:type="dcterms:W3CDTF">2022-09-27T15:57:20Z</dcterms:created>
  <dcterms:modified xsi:type="dcterms:W3CDTF">2025-09-29T21:21:04Z</dcterms:modified>
  <cp:category/>
  <cp:contentStatus/>
</cp:coreProperties>
</file>